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to_zošit"/>
  <mc:AlternateContent xmlns:mc="http://schemas.openxmlformats.org/markup-compatibility/2006">
    <mc:Choice Requires="x15">
      <x15ac:absPath xmlns:x15ac="http://schemas.microsoft.com/office/spreadsheetml/2010/11/ac" url="U:\IFP_NEW\5_MATERIALY\5_3_Strategicke_materialy\Navrh rozpoctoveho planu DBP\2019\povinneXLS\"/>
    </mc:Choice>
  </mc:AlternateContent>
  <bookViews>
    <workbookView xWindow="975" yWindow="60" windowWidth="22980" windowHeight="10260" tabRatio="914" firstSheet="4" activeTab="4"/>
  </bookViews>
  <sheets>
    <sheet name="2_pack_IFP" sheetId="17" state="hidden" r:id="rId1"/>
    <sheet name="Saldo 2014" sheetId="36" state="hidden" r:id="rId2"/>
    <sheet name="NPC" sheetId="22" state="hidden" r:id="rId3"/>
    <sheet name="opatrenia" sheetId="33" state="hidden" r:id="rId4"/>
    <sheet name="Obsah" sheetId="37" r:id="rId5"/>
    <sheet name="Tab 0i" sheetId="18" r:id="rId6"/>
    <sheet name="Tab 0ii" sheetId="19" r:id="rId7"/>
    <sheet name="Tab 1a" sheetId="13" r:id="rId8"/>
    <sheet name="Tab 1b" sheetId="14" r:id="rId9"/>
    <sheet name="Tab 1c" sheetId="15" r:id="rId10"/>
    <sheet name="Tab 1d" sheetId="16" r:id="rId11"/>
    <sheet name="tab2a" sheetId="7" r:id="rId12"/>
    <sheet name="tab2b" sheetId="20" r:id="rId13"/>
    <sheet name="Tab2c" sheetId="23" r:id="rId14"/>
    <sheet name="tab3" sheetId="11" r:id="rId15"/>
    <sheet name="tab4a" sheetId="21" r:id="rId16"/>
    <sheet name="tab4b" sheetId="12" r:id="rId17"/>
    <sheet name="tab4c i" sheetId="24" r:id="rId18"/>
    <sheet name="tab4c ii" sheetId="25" r:id="rId19"/>
    <sheet name="tab5a" sheetId="26" r:id="rId20"/>
    <sheet name="Tab 6a" sheetId="34" r:id="rId21"/>
    <sheet name="Tab 6b" sheetId="35"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A" localSheetId="0">#REF!</definedName>
    <definedName name="\A" localSheetId="2">#REF!</definedName>
    <definedName name="\A">#REF!</definedName>
    <definedName name="\B" localSheetId="0">#REF!</definedName>
    <definedName name="\B" localSheetId="2">#REF!</definedName>
    <definedName name="\B">#REF!</definedName>
    <definedName name="\C" localSheetId="0">#REF!</definedName>
    <definedName name="\C" localSheetId="2">#REF!</definedName>
    <definedName name="\C">#REF!</definedName>
    <definedName name="\D" localSheetId="0">#REF!</definedName>
    <definedName name="\D" localSheetId="2">#REF!</definedName>
    <definedName name="\D">#REF!</definedName>
    <definedName name="\E" localSheetId="0">#REF!</definedName>
    <definedName name="\E" localSheetId="2">#REF!</definedName>
    <definedName name="\E">#REF!</definedName>
    <definedName name="\F" localSheetId="0">#REF!</definedName>
    <definedName name="\F" localSheetId="2">#REF!</definedName>
    <definedName name="\F">#REF!</definedName>
    <definedName name="\G" localSheetId="0">#REF!</definedName>
    <definedName name="\G" localSheetId="2">#REF!</definedName>
    <definedName name="\G">#REF!</definedName>
    <definedName name="\H" localSheetId="0">#REF!</definedName>
    <definedName name="\H" localSheetId="2">#REF!</definedName>
    <definedName name="\H">#REF!</definedName>
    <definedName name="\I" localSheetId="0">#REF!</definedName>
    <definedName name="\I" localSheetId="2">#REF!</definedName>
    <definedName name="\I">#REF!</definedName>
    <definedName name="\J" localSheetId="0">#REF!</definedName>
    <definedName name="\J" localSheetId="2">#REF!</definedName>
    <definedName name="\J">#REF!</definedName>
    <definedName name="\K" localSheetId="0">#REF!</definedName>
    <definedName name="\K" localSheetId="2">#REF!</definedName>
    <definedName name="\K">#REF!</definedName>
    <definedName name="\L" localSheetId="0">#REF!</definedName>
    <definedName name="\L" localSheetId="2">#REF!</definedName>
    <definedName name="\L">#REF!</definedName>
    <definedName name="\M" localSheetId="0">#REF!</definedName>
    <definedName name="\M" localSheetId="2">#REF!</definedName>
    <definedName name="\M">#REF!</definedName>
    <definedName name="\N" localSheetId="0">#REF!</definedName>
    <definedName name="\N" localSheetId="2">#REF!</definedName>
    <definedName name="\N">#REF!</definedName>
    <definedName name="\O" localSheetId="0">#REF!</definedName>
    <definedName name="\O" localSheetId="2">#REF!</definedName>
    <definedName name="\O">#REF!</definedName>
    <definedName name="\P" localSheetId="0">#REF!</definedName>
    <definedName name="\P" localSheetId="2">#REF!</definedName>
    <definedName name="\P">#REF!</definedName>
    <definedName name="\Q" localSheetId="0">#REF!</definedName>
    <definedName name="\Q" localSheetId="2">#REF!</definedName>
    <definedName name="\Q">#REF!</definedName>
    <definedName name="\R" localSheetId="0">#REF!</definedName>
    <definedName name="\R" localSheetId="2">#REF!</definedName>
    <definedName name="\R">#REF!</definedName>
    <definedName name="\S" localSheetId="0">#REF!</definedName>
    <definedName name="\S" localSheetId="2">#REF!</definedName>
    <definedName name="\S">#REF!</definedName>
    <definedName name="\T" localSheetId="0">#REF!</definedName>
    <definedName name="\T" localSheetId="2">#REF!</definedName>
    <definedName name="\T">#REF!</definedName>
    <definedName name="\U" localSheetId="0">#REF!</definedName>
    <definedName name="\U" localSheetId="2">#REF!</definedName>
    <definedName name="\U">#REF!</definedName>
    <definedName name="\V" localSheetId="0">#REF!</definedName>
    <definedName name="\V" localSheetId="2">#REF!</definedName>
    <definedName name="\V">#REF!</definedName>
    <definedName name="\W" localSheetId="0">#REF!</definedName>
    <definedName name="\W" localSheetId="2">#REF!</definedName>
    <definedName name="\W">#REF!</definedName>
    <definedName name="\X" localSheetId="0">#REF!</definedName>
    <definedName name="\X" localSheetId="2">#REF!</definedName>
    <definedName name="\X">#REF!</definedName>
    <definedName name="\Y" localSheetId="0">#REF!</definedName>
    <definedName name="\Y" localSheetId="2">#REF!</definedName>
    <definedName name="\Y">#REF!</definedName>
    <definedName name="\Z" localSheetId="0">#REF!</definedName>
    <definedName name="\Z" localSheetId="2">#REF!</definedName>
    <definedName name="\Z">#REF!</definedName>
    <definedName name="_____BOP2" localSheetId="2">[1]BoP!#REF!</definedName>
    <definedName name="_____BOP2">[1]BoP!#REF!</definedName>
    <definedName name="_____dat1" localSheetId="2">'[2]work Q real'!#REF!</definedName>
    <definedName name="_____dat1">'[2]work Q real'!#REF!</definedName>
    <definedName name="_____EXP5" localSheetId="2">#REF!</definedName>
    <definedName name="_____EXP5">#REF!</definedName>
    <definedName name="_____EXP6" localSheetId="2">#REF!</definedName>
    <definedName name="_____EXP6">#REF!</definedName>
    <definedName name="_____EXP7" localSheetId="2">#REF!</definedName>
    <definedName name="_____EXP7">#REF!</definedName>
    <definedName name="_____EXP9" localSheetId="2">#REF!</definedName>
    <definedName name="_____EXP9">#REF!</definedName>
    <definedName name="_____IMP2" localSheetId="2">#REF!</definedName>
    <definedName name="_____IMP2">#REF!</definedName>
    <definedName name="_____IMP4" localSheetId="2">#REF!</definedName>
    <definedName name="_____IMP4">#REF!</definedName>
    <definedName name="_____IMP6" localSheetId="2">#REF!</definedName>
    <definedName name="_____IMP6">#REF!</definedName>
    <definedName name="_____IMP7" localSheetId="2">#REF!</definedName>
    <definedName name="_____IMP7">#REF!</definedName>
    <definedName name="_____MTS2" localSheetId="2">'[3]Annual Tables'!#REF!</definedName>
    <definedName name="_____MTS2">'[3]Annual Tables'!#REF!</definedName>
    <definedName name="_____PAG2" localSheetId="2">[3]Index!#REF!</definedName>
    <definedName name="_____PAG2">[3]Index!#REF!</definedName>
    <definedName name="_____PAG3" localSheetId="2">[3]Index!#REF!</definedName>
    <definedName name="_____PAG3">[3]Index!#REF!</definedName>
    <definedName name="_____PAG4" localSheetId="2">[3]Index!#REF!</definedName>
    <definedName name="_____PAG4">[3]Index!#REF!</definedName>
    <definedName name="_____PAG5" localSheetId="2">[3]Index!#REF!</definedName>
    <definedName name="_____PAG5">[3]Index!#REF!</definedName>
    <definedName name="_____PAG6" localSheetId="2">[3]Index!#REF!</definedName>
    <definedName name="_____PAG6">[3]Index!#REF!</definedName>
    <definedName name="_____RES2" localSheetId="2">[1]RES!#REF!</definedName>
    <definedName name="_____RES2">[1]RES!#REF!</definedName>
    <definedName name="_____TAB7" localSheetId="2">#REF!</definedName>
    <definedName name="_____TAB7">#REF!</definedName>
    <definedName name="____BOP1" localSheetId="2">#REF!</definedName>
    <definedName name="____BOP1">#REF!</definedName>
    <definedName name="____BOP2" localSheetId="2">[1]BoP!#REF!</definedName>
    <definedName name="____BOP2">[1]BoP!#REF!</definedName>
    <definedName name="____dat1" localSheetId="2">'[2]work Q real'!#REF!</definedName>
    <definedName name="____dat1">'[2]work Q real'!#REF!</definedName>
    <definedName name="____dat2" localSheetId="2">#REF!</definedName>
    <definedName name="____dat2">#REF!</definedName>
    <definedName name="____EXP5" localSheetId="2">#REF!</definedName>
    <definedName name="____EXP5">#REF!</definedName>
    <definedName name="____EXP6" localSheetId="2">#REF!</definedName>
    <definedName name="____EXP6">#REF!</definedName>
    <definedName name="____EXP7" localSheetId="2">#REF!</definedName>
    <definedName name="____EXP7">#REF!</definedName>
    <definedName name="____EXP9" localSheetId="2">#REF!</definedName>
    <definedName name="____EXP9">#REF!</definedName>
    <definedName name="____IMP10" localSheetId="2">#REF!</definedName>
    <definedName name="____IMP10">#REF!</definedName>
    <definedName name="____IMP2" localSheetId="2">#REF!</definedName>
    <definedName name="____IMP2">#REF!</definedName>
    <definedName name="____IMP4" localSheetId="2">#REF!</definedName>
    <definedName name="____IMP4">#REF!</definedName>
    <definedName name="____IMP6" localSheetId="2">#REF!</definedName>
    <definedName name="____IMP6">#REF!</definedName>
    <definedName name="____IMP7" localSheetId="2">#REF!</definedName>
    <definedName name="____IMP7">#REF!</definedName>
    <definedName name="____IMP8" localSheetId="2">#REF!</definedName>
    <definedName name="____IMP8">#REF!</definedName>
    <definedName name="____MTS2" localSheetId="2">'[3]Annual Tables'!#REF!</definedName>
    <definedName name="____MTS2">'[3]Annual Tables'!#REF!</definedName>
    <definedName name="____OUT1" localSheetId="2">#REF!</definedName>
    <definedName name="____OUT1">#REF!</definedName>
    <definedName name="____OUT2" localSheetId="2">#REF!</definedName>
    <definedName name="____OUT2">#REF!</definedName>
    <definedName name="____PAG2" localSheetId="2">[3]Index!#REF!</definedName>
    <definedName name="____PAG2">[3]Index!#REF!</definedName>
    <definedName name="____PAG3" localSheetId="2">[3]Index!#REF!</definedName>
    <definedName name="____PAG3">[3]Index!#REF!</definedName>
    <definedName name="____PAG4" localSheetId="2">[3]Index!#REF!</definedName>
    <definedName name="____PAG4">[3]Index!#REF!</definedName>
    <definedName name="____PAG5" localSheetId="2">[3]Index!#REF!</definedName>
    <definedName name="____PAG5">[3]Index!#REF!</definedName>
    <definedName name="____PAG6" localSheetId="2">[3]Index!#REF!</definedName>
    <definedName name="____PAG6">[3]Index!#REF!</definedName>
    <definedName name="____PAG7" localSheetId="2">#REF!</definedName>
    <definedName name="____PAG7">#REF!</definedName>
    <definedName name="____pro2001">[4]pro2001!$A$1:$B$72</definedName>
    <definedName name="____RES2" localSheetId="2">[1]RES!#REF!</definedName>
    <definedName name="____RES2">[1]RES!#REF!</definedName>
    <definedName name="____TAB1" localSheetId="2">#REF!</definedName>
    <definedName name="____TAB1">#REF!</definedName>
    <definedName name="____TAB10" localSheetId="2">#REF!</definedName>
    <definedName name="____TAB10">#REF!</definedName>
    <definedName name="____TAB12" localSheetId="2">#REF!</definedName>
    <definedName name="____TAB12">#REF!</definedName>
    <definedName name="____Tab19" localSheetId="2">#REF!</definedName>
    <definedName name="____Tab19">#REF!</definedName>
    <definedName name="____TAB2" localSheetId="2">#REF!</definedName>
    <definedName name="____TAB2">#REF!</definedName>
    <definedName name="____Tab20" localSheetId="2">#REF!</definedName>
    <definedName name="____Tab20">#REF!</definedName>
    <definedName name="____Tab21" localSheetId="2">#REF!</definedName>
    <definedName name="____Tab21">#REF!</definedName>
    <definedName name="____Tab22" localSheetId="2">#REF!</definedName>
    <definedName name="____Tab22">#REF!</definedName>
    <definedName name="____Tab23" localSheetId="2">#REF!</definedName>
    <definedName name="____Tab23">#REF!</definedName>
    <definedName name="____Tab24" localSheetId="2">#REF!</definedName>
    <definedName name="____Tab24">#REF!</definedName>
    <definedName name="____Tab26" localSheetId="2">#REF!</definedName>
    <definedName name="____Tab26">#REF!</definedName>
    <definedName name="____Tab27" localSheetId="2">#REF!</definedName>
    <definedName name="____Tab27">#REF!</definedName>
    <definedName name="____Tab28" localSheetId="2">#REF!</definedName>
    <definedName name="____Tab28">#REF!</definedName>
    <definedName name="____Tab29" localSheetId="2">#REF!</definedName>
    <definedName name="____Tab29">#REF!</definedName>
    <definedName name="____TAB3" localSheetId="2">#REF!</definedName>
    <definedName name="____TAB3">#REF!</definedName>
    <definedName name="____Tab30" localSheetId="2">#REF!</definedName>
    <definedName name="____Tab30">#REF!</definedName>
    <definedName name="____Tab31" localSheetId="2">#REF!</definedName>
    <definedName name="____Tab31">#REF!</definedName>
    <definedName name="____Tab32" localSheetId="2">#REF!</definedName>
    <definedName name="____Tab32">#REF!</definedName>
    <definedName name="____Tab33" localSheetId="2">#REF!</definedName>
    <definedName name="____Tab33">#REF!</definedName>
    <definedName name="____Tab34" localSheetId="2">#REF!</definedName>
    <definedName name="____Tab34">#REF!</definedName>
    <definedName name="____Tab35" localSheetId="2">#REF!</definedName>
    <definedName name="____Tab35">#REF!</definedName>
    <definedName name="____TAB4" localSheetId="2">#REF!</definedName>
    <definedName name="____TAB4">#REF!</definedName>
    <definedName name="____TAB5" localSheetId="2">#REF!</definedName>
    <definedName name="____TAB5">#REF!</definedName>
    <definedName name="____tab6" localSheetId="2">#REF!</definedName>
    <definedName name="____tab6">#REF!</definedName>
    <definedName name="____TAB7" localSheetId="2">#REF!</definedName>
    <definedName name="____TAB7">#REF!</definedName>
    <definedName name="____TAB8" localSheetId="2">#REF!</definedName>
    <definedName name="____TAB8">#REF!</definedName>
    <definedName name="____tab9" localSheetId="2">#REF!</definedName>
    <definedName name="____tab9">#REF!</definedName>
    <definedName name="____TB41" localSheetId="2">#REF!</definedName>
    <definedName name="____TB41">#REF!</definedName>
    <definedName name="____WEO1" localSheetId="2">#REF!</definedName>
    <definedName name="____WEO1">#REF!</definedName>
    <definedName name="____WEO2" localSheetId="2">#REF!</definedName>
    <definedName name="____WEO2">#REF!</definedName>
    <definedName name="___BOP1" localSheetId="2">#REF!</definedName>
    <definedName name="___BOP1">#REF!</definedName>
    <definedName name="___BOP2" localSheetId="2">[1]BoP!#REF!</definedName>
    <definedName name="___BOP2">[1]BoP!#REF!</definedName>
    <definedName name="___dat1" localSheetId="2">'[2]work Q real'!#REF!</definedName>
    <definedName name="___dat1">'[2]work Q real'!#REF!</definedName>
    <definedName name="___dat2" localSheetId="2">#REF!</definedName>
    <definedName name="___dat2">#REF!</definedName>
    <definedName name="___EXP5" localSheetId="2">#REF!</definedName>
    <definedName name="___EXP5">#REF!</definedName>
    <definedName name="___EXP6" localSheetId="2">#REF!</definedName>
    <definedName name="___EXP6">#REF!</definedName>
    <definedName name="___EXP7" localSheetId="2">#REF!</definedName>
    <definedName name="___EXP7">#REF!</definedName>
    <definedName name="___EXP9" localSheetId="2">#REF!</definedName>
    <definedName name="___EXP9">#REF!</definedName>
    <definedName name="___IMP10" localSheetId="2">#REF!</definedName>
    <definedName name="___IMP10">#REF!</definedName>
    <definedName name="___IMP2" localSheetId="2">#REF!</definedName>
    <definedName name="___IMP2">#REF!</definedName>
    <definedName name="___IMP4" localSheetId="2">#REF!</definedName>
    <definedName name="___IMP4">#REF!</definedName>
    <definedName name="___IMP6" localSheetId="2">#REF!</definedName>
    <definedName name="___IMP6">#REF!</definedName>
    <definedName name="___IMP7" localSheetId="2">#REF!</definedName>
    <definedName name="___IMP7">#REF!</definedName>
    <definedName name="___IMP8" localSheetId="2">#REF!</definedName>
    <definedName name="___IMP8">#REF!</definedName>
    <definedName name="___MTS2" localSheetId="2">'[3]Annual Tables'!#REF!</definedName>
    <definedName name="___MTS2">'[3]Annual Tables'!#REF!</definedName>
    <definedName name="___OUT1" localSheetId="2">#REF!</definedName>
    <definedName name="___OUT1">#REF!</definedName>
    <definedName name="___OUT2" localSheetId="2">#REF!</definedName>
    <definedName name="___OUT2">#REF!</definedName>
    <definedName name="___PAG2" localSheetId="2">[3]Index!#REF!</definedName>
    <definedName name="___PAG2">[3]Index!#REF!</definedName>
    <definedName name="___PAG3" localSheetId="2">[3]Index!#REF!</definedName>
    <definedName name="___PAG3">[3]Index!#REF!</definedName>
    <definedName name="___PAG4" localSheetId="2">[3]Index!#REF!</definedName>
    <definedName name="___PAG4">[3]Index!#REF!</definedName>
    <definedName name="___PAG5" localSheetId="2">[3]Index!#REF!</definedName>
    <definedName name="___PAG5">[3]Index!#REF!</definedName>
    <definedName name="___PAG6" localSheetId="2">[3]Index!#REF!</definedName>
    <definedName name="___PAG6">[3]Index!#REF!</definedName>
    <definedName name="___PAG7" localSheetId="2">#REF!</definedName>
    <definedName name="___PAG7">#REF!</definedName>
    <definedName name="___pro2001">[4]pro2001!$A$1:$B$72</definedName>
    <definedName name="___RES2" localSheetId="2">[1]RES!#REF!</definedName>
    <definedName name="___RES2">[1]RES!#REF!</definedName>
    <definedName name="___TAB1" localSheetId="2">#REF!</definedName>
    <definedName name="___TAB1">#REF!</definedName>
    <definedName name="___TAB10" localSheetId="2">#REF!</definedName>
    <definedName name="___TAB10">#REF!</definedName>
    <definedName name="___TAB12" localSheetId="2">#REF!</definedName>
    <definedName name="___TAB12">#REF!</definedName>
    <definedName name="___Tab19" localSheetId="2">#REF!</definedName>
    <definedName name="___Tab19">#REF!</definedName>
    <definedName name="___TAB2" localSheetId="2">#REF!</definedName>
    <definedName name="___TAB2">#REF!</definedName>
    <definedName name="___Tab20" localSheetId="2">#REF!</definedName>
    <definedName name="___Tab20">#REF!</definedName>
    <definedName name="___Tab21" localSheetId="2">#REF!</definedName>
    <definedName name="___Tab21">#REF!</definedName>
    <definedName name="___Tab22" localSheetId="2">#REF!</definedName>
    <definedName name="___Tab22">#REF!</definedName>
    <definedName name="___Tab23" localSheetId="2">#REF!</definedName>
    <definedName name="___Tab23">#REF!</definedName>
    <definedName name="___Tab24" localSheetId="2">#REF!</definedName>
    <definedName name="___Tab24">#REF!</definedName>
    <definedName name="___Tab26" localSheetId="2">#REF!</definedName>
    <definedName name="___Tab26">#REF!</definedName>
    <definedName name="___Tab27" localSheetId="2">#REF!</definedName>
    <definedName name="___Tab27">#REF!</definedName>
    <definedName name="___Tab28" localSheetId="2">#REF!</definedName>
    <definedName name="___Tab28">#REF!</definedName>
    <definedName name="___Tab29" localSheetId="2">#REF!</definedName>
    <definedName name="___Tab29">#REF!</definedName>
    <definedName name="___TAB3" localSheetId="2">#REF!</definedName>
    <definedName name="___TAB3">#REF!</definedName>
    <definedName name="___Tab30" localSheetId="2">#REF!</definedName>
    <definedName name="___Tab30">#REF!</definedName>
    <definedName name="___Tab31" localSheetId="2">#REF!</definedName>
    <definedName name="___Tab31">#REF!</definedName>
    <definedName name="___Tab32" localSheetId="2">#REF!</definedName>
    <definedName name="___Tab32">#REF!</definedName>
    <definedName name="___Tab33" localSheetId="2">#REF!</definedName>
    <definedName name="___Tab33">#REF!</definedName>
    <definedName name="___Tab34" localSheetId="2">#REF!</definedName>
    <definedName name="___Tab34">#REF!</definedName>
    <definedName name="___Tab35" localSheetId="2">#REF!</definedName>
    <definedName name="___Tab35">#REF!</definedName>
    <definedName name="___TAB4" localSheetId="2">#REF!</definedName>
    <definedName name="___TAB4">#REF!</definedName>
    <definedName name="___TAB5" localSheetId="2">#REF!</definedName>
    <definedName name="___TAB5">#REF!</definedName>
    <definedName name="___tab6" localSheetId="2">#REF!</definedName>
    <definedName name="___tab6">#REF!</definedName>
    <definedName name="___TAB7" localSheetId="2">#REF!</definedName>
    <definedName name="___TAB7">#REF!</definedName>
    <definedName name="___TAB8" localSheetId="2">#REF!</definedName>
    <definedName name="___TAB8">#REF!</definedName>
    <definedName name="___tab9" localSheetId="2">#REF!</definedName>
    <definedName name="___tab9">#REF!</definedName>
    <definedName name="___TB41" localSheetId="2">#REF!</definedName>
    <definedName name="___TB41">#REF!</definedName>
    <definedName name="___WEO1" localSheetId="2">#REF!</definedName>
    <definedName name="___WEO1">#REF!</definedName>
    <definedName name="___WEO2" localSheetId="2">#REF!</definedName>
    <definedName name="___WEO2">#REF!</definedName>
    <definedName name="__123Graph_A" localSheetId="0" hidden="1">#REF!</definedName>
    <definedName name="__123Graph_A" localSheetId="2" hidden="1">#REF!</definedName>
    <definedName name="__123Graph_A" hidden="1">#REF!</definedName>
    <definedName name="__123Graph_ATEST1" localSheetId="0" hidden="1">[5]REER!$AZ$144:$AZ$210</definedName>
    <definedName name="__123Graph_ATEST1" hidden="1">[6]REER!$AZ$144:$AZ$210</definedName>
    <definedName name="__123Graph_B" localSheetId="0" hidden="1">#REF!</definedName>
    <definedName name="__123Graph_B" localSheetId="2" hidden="1">#REF!</definedName>
    <definedName name="__123Graph_B" hidden="1">#REF!</definedName>
    <definedName name="__123Graph_BCurrent" localSheetId="0" hidden="1">[7]G!#REF!</definedName>
    <definedName name="__123Graph_BCurrent" localSheetId="2" hidden="1">[7]G!#REF!</definedName>
    <definedName name="__123Graph_BCurrent" hidden="1">[7]G!#REF!</definedName>
    <definedName name="__123Graph_BREER3" localSheetId="0" hidden="1">[5]REER!$BB$144:$BB$212</definedName>
    <definedName name="__123Graph_BREER3" hidden="1">[6]REER!$BB$144:$BB$212</definedName>
    <definedName name="__123Graph_BTEST1" localSheetId="0" hidden="1">[5]REER!$AY$144:$AY$210</definedName>
    <definedName name="__123Graph_BTEST1" hidden="1">[6]REER!$AY$144:$AY$210</definedName>
    <definedName name="__123Graph_CREER3" localSheetId="0" hidden="1">[5]REER!$BB$144:$BB$212</definedName>
    <definedName name="__123Graph_CREER3" hidden="1">[6]REER!$BB$144:$BB$212</definedName>
    <definedName name="__123Graph_CTEST1" localSheetId="0" hidden="1">[5]REER!$BK$140:$BK$140</definedName>
    <definedName name="__123Graph_CTEST1" hidden="1">[6]REER!$BK$140:$BK$140</definedName>
    <definedName name="__123Graph_DREER3" localSheetId="0" hidden="1">[5]REER!$BB$144:$BB$210</definedName>
    <definedName name="__123Graph_DREER3" hidden="1">[6]REER!$BB$144:$BB$210</definedName>
    <definedName name="__123Graph_DTEST1" localSheetId="0" hidden="1">[5]REER!$BB$144:$BB$210</definedName>
    <definedName name="__123Graph_DTEST1" hidden="1">[6]REER!$BB$144:$BB$210</definedName>
    <definedName name="__123Graph_EREER3" localSheetId="0" hidden="1">[5]REER!$BR$144:$BR$211</definedName>
    <definedName name="__123Graph_EREER3" hidden="1">[6]REER!$BR$144:$BR$211</definedName>
    <definedName name="__123Graph_ETEST1" localSheetId="0" hidden="1">[5]REER!$BR$144:$BR$211</definedName>
    <definedName name="__123Graph_ETEST1" hidden="1">[6]REER!$BR$144:$BR$211</definedName>
    <definedName name="__123Graph_FREER3" localSheetId="0" hidden="1">[5]REER!$BN$140:$BN$140</definedName>
    <definedName name="__123Graph_FREER3" hidden="1">[6]REER!$BN$140:$BN$140</definedName>
    <definedName name="__123Graph_FTEST1" localSheetId="0" hidden="1">[5]REER!$BN$140:$BN$140</definedName>
    <definedName name="__123Graph_FTEST1" hidden="1">[6]REER!$BN$140:$BN$140</definedName>
    <definedName name="__123Graph_X" localSheetId="0" hidden="1">'[8]i2-KA'!#REF!</definedName>
    <definedName name="__123Graph_X" localSheetId="2" hidden="1">'[8]i2-KA'!#REF!</definedName>
    <definedName name="__123Graph_X" hidden="1">'[8]i2-KA'!#REF!</definedName>
    <definedName name="__123Graph_XCurrent" localSheetId="0" hidden="1">'[8]i2-KA'!#REF!</definedName>
    <definedName name="__123Graph_XCurrent" localSheetId="2" hidden="1">'[8]i2-KA'!#REF!</definedName>
    <definedName name="__123Graph_XCurrent" hidden="1">'[8]i2-KA'!#REF!</definedName>
    <definedName name="__123Graph_XChart1" localSheetId="0" hidden="1">'[8]i2-KA'!#REF!</definedName>
    <definedName name="__123Graph_XChart1" localSheetId="2" hidden="1">'[8]i2-KA'!#REF!</definedName>
    <definedName name="__123Graph_XChart1" hidden="1">'[8]i2-KA'!#REF!</definedName>
    <definedName name="__123Graph_XChart2" localSheetId="0" hidden="1">'[8]i2-KA'!#REF!</definedName>
    <definedName name="__123Graph_XChart2" localSheetId="2" hidden="1">'[8]i2-KA'!#REF!</definedName>
    <definedName name="__123Graph_XChart2" hidden="1">'[8]i2-KA'!#REF!</definedName>
    <definedName name="__123Graph_XTEST1" localSheetId="0" hidden="1">[5]REER!$C$9:$C$75</definedName>
    <definedName name="__123Graph_XTEST1" hidden="1">[6]REER!$C$9:$C$75</definedName>
    <definedName name="__BOP1" localSheetId="0">#REF!</definedName>
    <definedName name="__BOP1" localSheetId="2">#REF!</definedName>
    <definedName name="__BOP1">#REF!</definedName>
    <definedName name="__BOP2" localSheetId="0">[1]BoP!#REF!</definedName>
    <definedName name="__BOP2" localSheetId="2">[1]BoP!#REF!</definedName>
    <definedName name="__BOP2">[1]BoP!#REF!</definedName>
    <definedName name="__dat1" localSheetId="0">'[2]work Q real'!#REF!</definedName>
    <definedName name="__dat1" localSheetId="2">'[2]work Q real'!#REF!</definedName>
    <definedName name="__dat1">'[2]work Q real'!#REF!</definedName>
    <definedName name="__dat2" localSheetId="0">#REF!</definedName>
    <definedName name="__dat2" localSheetId="2">#REF!</definedName>
    <definedName name="__dat2">#REF!</definedName>
    <definedName name="__EXP5" localSheetId="0">#REF!</definedName>
    <definedName name="__EXP5" localSheetId="2">#REF!</definedName>
    <definedName name="__EXP5">#REF!</definedName>
    <definedName name="__EXP6" localSheetId="0">#REF!</definedName>
    <definedName name="__EXP6" localSheetId="2">#REF!</definedName>
    <definedName name="__EXP6">#REF!</definedName>
    <definedName name="__EXP7" localSheetId="0">#REF!</definedName>
    <definedName name="__EXP7" localSheetId="2">#REF!</definedName>
    <definedName name="__EXP7">#REF!</definedName>
    <definedName name="__EXP9" localSheetId="0">#REF!</definedName>
    <definedName name="__EXP9" localSheetId="2">#REF!</definedName>
    <definedName name="__EXP9">#REF!</definedName>
    <definedName name="__IMP10" localSheetId="0">#REF!</definedName>
    <definedName name="__IMP10" localSheetId="2">#REF!</definedName>
    <definedName name="__IMP10">#REF!</definedName>
    <definedName name="__IMP2" localSheetId="0">#REF!</definedName>
    <definedName name="__IMP2" localSheetId="2">#REF!</definedName>
    <definedName name="__IMP2">#REF!</definedName>
    <definedName name="__IMP4" localSheetId="0">#REF!</definedName>
    <definedName name="__IMP4" localSheetId="2">#REF!</definedName>
    <definedName name="__IMP4">#REF!</definedName>
    <definedName name="__IMP6" localSheetId="0">#REF!</definedName>
    <definedName name="__IMP6" localSheetId="2">#REF!</definedName>
    <definedName name="__IMP6">#REF!</definedName>
    <definedName name="__IMP7" localSheetId="0">#REF!</definedName>
    <definedName name="__IMP7" localSheetId="2">#REF!</definedName>
    <definedName name="__IMP7">#REF!</definedName>
    <definedName name="__IMP8" localSheetId="0">#REF!</definedName>
    <definedName name="__IMP8" localSheetId="2">#REF!</definedName>
    <definedName name="__IMP8">#REF!</definedName>
    <definedName name="__MTS2" localSheetId="0">'[3]Annual Tables'!#REF!</definedName>
    <definedName name="__MTS2" localSheetId="2">'[3]Annual Tables'!#REF!</definedName>
    <definedName name="__MTS2">'[3]Annual Tables'!#REF!</definedName>
    <definedName name="__OUT1" localSheetId="0">#REF!</definedName>
    <definedName name="__OUT1" localSheetId="2">#REF!</definedName>
    <definedName name="__OUT1">#REF!</definedName>
    <definedName name="__OUT2" localSheetId="0">#REF!</definedName>
    <definedName name="__OUT2" localSheetId="2">#REF!</definedName>
    <definedName name="__OUT2">#REF!</definedName>
    <definedName name="__PAG2" localSheetId="0">[3]Index!#REF!</definedName>
    <definedName name="__PAG2" localSheetId="2">[3]Index!#REF!</definedName>
    <definedName name="__PAG2">[3]Index!#REF!</definedName>
    <definedName name="__PAG3" localSheetId="0">[3]Index!#REF!</definedName>
    <definedName name="__PAG3" localSheetId="2">[3]Index!#REF!</definedName>
    <definedName name="__PAG3">[3]Index!#REF!</definedName>
    <definedName name="__PAG4" localSheetId="0">[3]Index!#REF!</definedName>
    <definedName name="__PAG4" localSheetId="2">[3]Index!#REF!</definedName>
    <definedName name="__PAG4">[3]Index!#REF!</definedName>
    <definedName name="__PAG5" localSheetId="0">[3]Index!#REF!</definedName>
    <definedName name="__PAG5" localSheetId="2">[3]Index!#REF!</definedName>
    <definedName name="__PAG5">[3]Index!#REF!</definedName>
    <definedName name="__PAG6" localSheetId="0">[3]Index!#REF!</definedName>
    <definedName name="__PAG6" localSheetId="2">[3]Index!#REF!</definedName>
    <definedName name="__PAG6">[3]Index!#REF!</definedName>
    <definedName name="__PAG7" localSheetId="0">#REF!</definedName>
    <definedName name="__PAG7" localSheetId="2">#REF!</definedName>
    <definedName name="__PAG7">#REF!</definedName>
    <definedName name="__pro2001">[4]pro2001!$A$1:$B$72</definedName>
    <definedName name="__RES2" localSheetId="0">[1]RES!#REF!</definedName>
    <definedName name="__RES2" localSheetId="2">[1]RES!#REF!</definedName>
    <definedName name="__RES2">[1]RES!#REF!</definedName>
    <definedName name="__TAB1" localSheetId="0">#REF!</definedName>
    <definedName name="__TAB1" localSheetId="2">#REF!</definedName>
    <definedName name="__TAB1">#REF!</definedName>
    <definedName name="__TAB10" localSheetId="0">#REF!</definedName>
    <definedName name="__TAB10" localSheetId="2">#REF!</definedName>
    <definedName name="__TAB10">#REF!</definedName>
    <definedName name="__TAB12" localSheetId="0">#REF!</definedName>
    <definedName name="__TAB12" localSheetId="2">#REF!</definedName>
    <definedName name="__TAB12">#REF!</definedName>
    <definedName name="__Tab19" localSheetId="0">#REF!</definedName>
    <definedName name="__Tab19" localSheetId="2">#REF!</definedName>
    <definedName name="__Tab19">#REF!</definedName>
    <definedName name="__TAB2" localSheetId="0">#REF!</definedName>
    <definedName name="__TAB2" localSheetId="2">#REF!</definedName>
    <definedName name="__TAB2">#REF!</definedName>
    <definedName name="__Tab20" localSheetId="0">#REF!</definedName>
    <definedName name="__Tab20" localSheetId="2">#REF!</definedName>
    <definedName name="__Tab20">#REF!</definedName>
    <definedName name="__Tab21" localSheetId="0">#REF!</definedName>
    <definedName name="__Tab21" localSheetId="2">#REF!</definedName>
    <definedName name="__Tab21">#REF!</definedName>
    <definedName name="__Tab22" localSheetId="0">#REF!</definedName>
    <definedName name="__Tab22" localSheetId="2">#REF!</definedName>
    <definedName name="__Tab22">#REF!</definedName>
    <definedName name="__Tab23" localSheetId="0">#REF!</definedName>
    <definedName name="__Tab23" localSheetId="2">#REF!</definedName>
    <definedName name="__Tab23">#REF!</definedName>
    <definedName name="__Tab24" localSheetId="0">#REF!</definedName>
    <definedName name="__Tab24" localSheetId="2">#REF!</definedName>
    <definedName name="__Tab24">#REF!</definedName>
    <definedName name="__Tab26" localSheetId="0">#REF!</definedName>
    <definedName name="__Tab26" localSheetId="2">#REF!</definedName>
    <definedName name="__Tab26">#REF!</definedName>
    <definedName name="__Tab27" localSheetId="0">#REF!</definedName>
    <definedName name="__Tab27" localSheetId="2">#REF!</definedName>
    <definedName name="__Tab27">#REF!</definedName>
    <definedName name="__Tab28" localSheetId="0">#REF!</definedName>
    <definedName name="__Tab28" localSheetId="2">#REF!</definedName>
    <definedName name="__Tab28">#REF!</definedName>
    <definedName name="__Tab29" localSheetId="0">#REF!</definedName>
    <definedName name="__Tab29" localSheetId="2">#REF!</definedName>
    <definedName name="__Tab29">#REF!</definedName>
    <definedName name="__TAB3" localSheetId="0">#REF!</definedName>
    <definedName name="__TAB3" localSheetId="2">#REF!</definedName>
    <definedName name="__TAB3">#REF!</definedName>
    <definedName name="__Tab30" localSheetId="0">#REF!</definedName>
    <definedName name="__Tab30" localSheetId="2">#REF!</definedName>
    <definedName name="__Tab30">#REF!</definedName>
    <definedName name="__Tab31" localSheetId="0">#REF!</definedName>
    <definedName name="__Tab31" localSheetId="2">#REF!</definedName>
    <definedName name="__Tab31">#REF!</definedName>
    <definedName name="__Tab32" localSheetId="0">#REF!</definedName>
    <definedName name="__Tab32" localSheetId="2">#REF!</definedName>
    <definedName name="__Tab32">#REF!</definedName>
    <definedName name="__Tab33" localSheetId="0">#REF!</definedName>
    <definedName name="__Tab33" localSheetId="2">#REF!</definedName>
    <definedName name="__Tab33">#REF!</definedName>
    <definedName name="__Tab34" localSheetId="0">#REF!</definedName>
    <definedName name="__Tab34" localSheetId="2">#REF!</definedName>
    <definedName name="__Tab34">#REF!</definedName>
    <definedName name="__Tab35" localSheetId="0">#REF!</definedName>
    <definedName name="__Tab35" localSheetId="2">#REF!</definedName>
    <definedName name="__Tab35">#REF!</definedName>
    <definedName name="__TAB4" localSheetId="0">#REF!</definedName>
    <definedName name="__TAB4" localSheetId="2">#REF!</definedName>
    <definedName name="__TAB4">#REF!</definedName>
    <definedName name="__TAB5" localSheetId="0">#REF!</definedName>
    <definedName name="__TAB5" localSheetId="2">#REF!</definedName>
    <definedName name="__TAB5">#REF!</definedName>
    <definedName name="__tab6" localSheetId="0">#REF!</definedName>
    <definedName name="__tab6" localSheetId="2">#REF!</definedName>
    <definedName name="__tab6">#REF!</definedName>
    <definedName name="__TAB7" localSheetId="0">#REF!</definedName>
    <definedName name="__TAB7" localSheetId="2">#REF!</definedName>
    <definedName name="__TAB7">#REF!</definedName>
    <definedName name="__TAB8" localSheetId="0">#REF!</definedName>
    <definedName name="__TAB8" localSheetId="2">#REF!</definedName>
    <definedName name="__TAB8">#REF!</definedName>
    <definedName name="__tab9" localSheetId="0">#REF!</definedName>
    <definedName name="__tab9" localSheetId="2">#REF!</definedName>
    <definedName name="__tab9">#REF!</definedName>
    <definedName name="__TB41" localSheetId="0">#REF!</definedName>
    <definedName name="__TB41" localSheetId="2">#REF!</definedName>
    <definedName name="__TB41">#REF!</definedName>
    <definedName name="__WEO1" localSheetId="0">#REF!</definedName>
    <definedName name="__WEO1" localSheetId="2">#REF!</definedName>
    <definedName name="__WEO1">#REF!</definedName>
    <definedName name="__WEO2" localSheetId="0">#REF!</definedName>
    <definedName name="__WEO2" localSheetId="2">#REF!</definedName>
    <definedName name="__WEO2">#REF!</definedName>
    <definedName name="_10__123Graph_ACHART_2" hidden="1">'[9]Employment Data Sectors (wages)'!$A$8173:$A$8184</definedName>
    <definedName name="_10__123Graph_ACHART_4" hidden="1">'[9]Employment Data Sectors (wages)'!$A$12:$A$23</definedName>
    <definedName name="_12__123Graph_ACHART_3" hidden="1">'[9]Employment Data Sectors (wages)'!$A$11:$A$8185</definedName>
    <definedName name="_12__123Graph_ACHART_5" hidden="1">'[9]Employment Data Sectors (wages)'!$A$24:$A$35</definedName>
    <definedName name="_123Graph_AB" localSheetId="0" hidden="1">#REF!</definedName>
    <definedName name="_123Graph_AB" localSheetId="2" hidden="1">#REF!</definedName>
    <definedName name="_123Graph_AB" hidden="1">#REF!</definedName>
    <definedName name="_123Graph_B" localSheetId="0" hidden="1">#REF!</definedName>
    <definedName name="_123Graph_B" localSheetId="2" hidden="1">#REF!</definedName>
    <definedName name="_123Graph_B" hidden="1">#REF!</definedName>
    <definedName name="_123Graph_DB" localSheetId="0" hidden="1">#REF!</definedName>
    <definedName name="_123Graph_DB" localSheetId="2" hidden="1">#REF!</definedName>
    <definedName name="_123Graph_DB" hidden="1">#REF!</definedName>
    <definedName name="_123Graph_EB" localSheetId="0" hidden="1">#REF!</definedName>
    <definedName name="_123Graph_EB" localSheetId="2" hidden="1">#REF!</definedName>
    <definedName name="_123Graph_EB" hidden="1">#REF!</definedName>
    <definedName name="_123Graph_FB" localSheetId="0" hidden="1">#REF!</definedName>
    <definedName name="_123Graph_FB" localSheetId="2" hidden="1">#REF!</definedName>
    <definedName name="_123Graph_FB" hidden="1">#REF!</definedName>
    <definedName name="_132Graph_CB" localSheetId="0" hidden="1">#REF!</definedName>
    <definedName name="_132Graph_CB" localSheetId="2" hidden="1">#REF!</definedName>
    <definedName name="_132Graph_CB" hidden="1">#REF!</definedName>
    <definedName name="_14__123Graph_ACHART_4" hidden="1">'[9]Employment Data Sectors (wages)'!$A$12:$A$23</definedName>
    <definedName name="_14__123Graph_ACHART_6" hidden="1">'[9]Employment Data Sectors (wages)'!$Y$49:$Y$8103</definedName>
    <definedName name="_16__123Graph_ACHART_5" hidden="1">'[9]Employment Data Sectors (wages)'!$A$24:$A$35</definedName>
    <definedName name="_16__123Graph_ACHART_7" hidden="1">'[9]Employment Data Sectors (wages)'!$Y$8175:$Y$8186</definedName>
    <definedName name="_18__123Graph_ACHART_6" hidden="1">'[9]Employment Data Sectors (wages)'!$Y$49:$Y$8103</definedName>
    <definedName name="_18__123Graph_ACHART_8" hidden="1">'[9]Employment Data Sectors (wages)'!$W$8175:$W$8186</definedName>
    <definedName name="_1992BOPB" localSheetId="0">#REF!</definedName>
    <definedName name="_1992BOPB" localSheetId="2">#REF!</definedName>
    <definedName name="_1992BOPB">#REF!</definedName>
    <definedName name="_1Macros_Import_.qbop" localSheetId="0">[10]!'[Macros Import].qbop'</definedName>
    <definedName name="_20__123Graph_ACHART_7" hidden="1">'[9]Employment Data Sectors (wages)'!$Y$8175:$Y$8186</definedName>
    <definedName name="_20__123Graph_BCHART_1" hidden="1">'[9]Employment Data Sectors (wages)'!$B$8173:$B$8184</definedName>
    <definedName name="_22__123Graph_ACHART_8" hidden="1">'[9]Employment Data Sectors (wages)'!$W$8175:$W$8186</definedName>
    <definedName name="_22__123Graph_BCHART_2" hidden="1">'[9]Employment Data Sectors (wages)'!$B$8173:$B$8184</definedName>
    <definedName name="_24__123Graph_BCHART_1" hidden="1">'[9]Employment Data Sectors (wages)'!$B$8173:$B$8184</definedName>
    <definedName name="_24__123Graph_BCHART_3" hidden="1">'[9]Employment Data Sectors (wages)'!$B$11:$B$8185</definedName>
    <definedName name="_26__123Graph_BCHART_2" hidden="1">'[9]Employment Data Sectors (wages)'!$B$8173:$B$8184</definedName>
    <definedName name="_26__123Graph_BCHART_4" hidden="1">'[9]Employment Data Sectors (wages)'!$B$12:$B$23</definedName>
    <definedName name="_28__123Graph_BCHART_3" hidden="1">'[9]Employment Data Sectors (wages)'!$B$11:$B$8185</definedName>
    <definedName name="_28__123Graph_BCHART_5" hidden="1">'[9]Employment Data Sectors (wages)'!$B$24:$B$35</definedName>
    <definedName name="_2Macros_Import_.qbop">[10]!'[Macros Import].qbop'</definedName>
    <definedName name="_30__123Graph_BCHART_4" hidden="1">'[9]Employment Data Sectors (wages)'!$B$12:$B$23</definedName>
    <definedName name="_30__123Graph_BCHART_6" hidden="1">'[9]Employment Data Sectors (wages)'!$AS$49:$AS$8103</definedName>
    <definedName name="_32__123Graph_BCHART_5" hidden="1">'[9]Employment Data Sectors (wages)'!$B$24:$B$35</definedName>
    <definedName name="_32__123Graph_BCHART_7" hidden="1">'[9]Employment Data Sectors (wages)'!$Y$13:$Y$8187</definedName>
    <definedName name="_34__123Graph_BCHART_6" hidden="1">'[9]Employment Data Sectors (wages)'!$AS$49:$AS$8103</definedName>
    <definedName name="_34__123Graph_BCHART_8" hidden="1">'[9]Employment Data Sectors (wages)'!$W$13:$W$8187</definedName>
    <definedName name="_36__123Graph_BCHART_7" hidden="1">'[9]Employment Data Sectors (wages)'!$Y$13:$Y$8187</definedName>
    <definedName name="_36__123Graph_CCHART_1" hidden="1">'[9]Employment Data Sectors (wages)'!$C$8173:$C$8184</definedName>
    <definedName name="_38__123Graph_BCHART_8" hidden="1">'[9]Employment Data Sectors (wages)'!$W$13:$W$8187</definedName>
    <definedName name="_38__123Graph_CCHART_2" hidden="1">'[9]Employment Data Sectors (wages)'!$C$8173:$C$8184</definedName>
    <definedName name="_4__123Graph_ACHART_1" hidden="1">'[9]Employment Data Sectors (wages)'!$A$8173:$A$8184</definedName>
    <definedName name="_40__123Graph_CCHART_1" hidden="1">'[9]Employment Data Sectors (wages)'!$C$8173:$C$8184</definedName>
    <definedName name="_40__123Graph_CCHART_3" hidden="1">'[9]Employment Data Sectors (wages)'!$C$11:$C$8185</definedName>
    <definedName name="_42__123Graph_CCHART_2" hidden="1">'[9]Employment Data Sectors (wages)'!$C$8173:$C$8184</definedName>
    <definedName name="_42__123Graph_CCHART_4" hidden="1">'[9]Employment Data Sectors (wages)'!$C$12:$C$23</definedName>
    <definedName name="_44__123Graph_CCHART_3" hidden="1">'[9]Employment Data Sectors (wages)'!$C$11:$C$8185</definedName>
    <definedName name="_44__123Graph_CCHART_5" hidden="1">'[9]Employment Data Sectors (wages)'!$C$24:$C$35</definedName>
    <definedName name="_46__123Graph_CCHART_4" hidden="1">'[9]Employment Data Sectors (wages)'!$C$12:$C$23</definedName>
    <definedName name="_46__123Graph_CCHART_6" hidden="1">'[9]Employment Data Sectors (wages)'!$U$49:$U$8103</definedName>
    <definedName name="_48__123Graph_CCHART_5" hidden="1">'[9]Employment Data Sectors (wages)'!$C$24:$C$35</definedName>
    <definedName name="_48__123Graph_CCHART_7" hidden="1">'[9]Employment Data Sectors (wages)'!$Y$14:$Y$25</definedName>
    <definedName name="_50__123Graph_CCHART_6" hidden="1">'[9]Employment Data Sectors (wages)'!$U$49:$U$8103</definedName>
    <definedName name="_50__123Graph_CCHART_8" hidden="1">'[9]Employment Data Sectors (wages)'!$W$14:$W$25</definedName>
    <definedName name="_52__123Graph_CCHART_7" hidden="1">'[9]Employment Data Sectors (wages)'!$Y$14:$Y$25</definedName>
    <definedName name="_52__123Graph_DCHART_7" hidden="1">'[9]Employment Data Sectors (wages)'!$Y$26:$Y$37</definedName>
    <definedName name="_54__123Graph_CCHART_8" hidden="1">'[9]Employment Data Sectors (wages)'!$W$14:$W$25</definedName>
    <definedName name="_54__123Graph_DCHART_8" hidden="1">'[9]Employment Data Sectors (wages)'!$W$26:$W$37</definedName>
    <definedName name="_56__123Graph_DCHART_7" hidden="1">'[9]Employment Data Sectors (wages)'!$Y$26:$Y$37</definedName>
    <definedName name="_56__123Graph_ECHART_7" hidden="1">'[9]Employment Data Sectors (wages)'!$Y$38:$Y$49</definedName>
    <definedName name="_58__123Graph_DCHART_8" hidden="1">'[9]Employment Data Sectors (wages)'!$W$26:$W$37</definedName>
    <definedName name="_58__123Graph_ECHART_8" hidden="1">'[9]Employment Data Sectors (wages)'!$H$86:$H$99</definedName>
    <definedName name="_6__123Graph_ACHART_2" hidden="1">'[9]Employment Data Sectors (wages)'!$A$8173:$A$8184</definedName>
    <definedName name="_60__123Graph_ECHART_7" hidden="1">'[9]Employment Data Sectors (wages)'!$Y$38:$Y$49</definedName>
    <definedName name="_60__123Graph_FCHART_8" hidden="1">'[9]Employment Data Sectors (wages)'!$H$6:$H$17</definedName>
    <definedName name="_62__123Graph_ECHART_8" hidden="1">'[9]Employment Data Sectors (wages)'!$H$86:$H$99</definedName>
    <definedName name="_64__123Graph_FCHART_8" hidden="1">'[9]Employment Data Sectors (wages)'!$H$6:$H$17</definedName>
    <definedName name="_6Macros_Import_.qbop" localSheetId="2">[10]!'[Macros Import].qbop'</definedName>
    <definedName name="_6Macros_Import_.qbop">[10]!'[Macros Import].qbop'</definedName>
    <definedName name="_8__123Graph_ACHART_1" hidden="1">'[9]Employment Data Sectors (wages)'!$A$8173:$A$8184</definedName>
    <definedName name="_8__123Graph_ACHART_3" hidden="1">'[9]Employment Data Sectors (wages)'!$A$11:$A$8185</definedName>
    <definedName name="_BOP1" localSheetId="0">#REF!</definedName>
    <definedName name="_BOP1" localSheetId="2">#REF!</definedName>
    <definedName name="_BOP1">#REF!</definedName>
    <definedName name="_BOP2" localSheetId="0">[1]BoP!#REF!</definedName>
    <definedName name="_BOP2" localSheetId="2">[1]BoP!#REF!</definedName>
    <definedName name="_BOP2">[1]BoP!#REF!</definedName>
    <definedName name="_dat1" localSheetId="0">'[2]work Q real'!#REF!</definedName>
    <definedName name="_dat1" localSheetId="2">'[2]work Q real'!#REF!</definedName>
    <definedName name="_dat1">'[2]work Q real'!#REF!</definedName>
    <definedName name="_dat2" localSheetId="0">#REF!</definedName>
    <definedName name="_dat2" localSheetId="2">#REF!</definedName>
    <definedName name="_dat2">#REF!</definedName>
    <definedName name="_EXP5" localSheetId="0">#REF!</definedName>
    <definedName name="_EXP5" localSheetId="2">#REF!</definedName>
    <definedName name="_EXP5">#REF!</definedName>
    <definedName name="_EXP6" localSheetId="0">#REF!</definedName>
    <definedName name="_EXP6" localSheetId="2">#REF!</definedName>
    <definedName name="_EXP6">#REF!</definedName>
    <definedName name="_EXP7" localSheetId="0">#REF!</definedName>
    <definedName name="_EXP7" localSheetId="2">#REF!</definedName>
    <definedName name="_EXP7">#REF!</definedName>
    <definedName name="_EXP9" localSheetId="0">#REF!</definedName>
    <definedName name="_EXP9" localSheetId="2">#REF!</definedName>
    <definedName name="_EXP9">#REF!</definedName>
    <definedName name="_Fill" localSheetId="0" hidden="1">#REF!</definedName>
    <definedName name="_Fill" localSheetId="2" hidden="1">#REF!</definedName>
    <definedName name="_Fill" hidden="1">#REF!</definedName>
    <definedName name="_IMP10" localSheetId="0">#REF!</definedName>
    <definedName name="_IMP10" localSheetId="2">#REF!</definedName>
    <definedName name="_IMP10">#REF!</definedName>
    <definedName name="_IMP2" localSheetId="0">#REF!</definedName>
    <definedName name="_IMP2" localSheetId="2">#REF!</definedName>
    <definedName name="_IMP2">#REF!</definedName>
    <definedName name="_IMP4" localSheetId="0">#REF!</definedName>
    <definedName name="_IMP4" localSheetId="2">#REF!</definedName>
    <definedName name="_IMP4">#REF!</definedName>
    <definedName name="_IMP6" localSheetId="0">#REF!</definedName>
    <definedName name="_IMP6" localSheetId="2">#REF!</definedName>
    <definedName name="_IMP6">#REF!</definedName>
    <definedName name="_IMP7" localSheetId="0">#REF!</definedName>
    <definedName name="_IMP7" localSheetId="2">#REF!</definedName>
    <definedName name="_IMP7">#REF!</definedName>
    <definedName name="_IMP8" localSheetId="0">#REF!</definedName>
    <definedName name="_IMP8" localSheetId="2">#REF!</definedName>
    <definedName name="_IMP8">#REF!</definedName>
    <definedName name="_MTS2" localSheetId="0">'[3]Annual Tables'!#REF!</definedName>
    <definedName name="_MTS2" localSheetId="2">'[3]Annual Tables'!#REF!</definedName>
    <definedName name="_MTS2">'[3]Annual Tables'!#REF!</definedName>
    <definedName name="_Order1" hidden="1">255</definedName>
    <definedName name="_Order2" hidden="1">255</definedName>
    <definedName name="_OUT1" localSheetId="0">#REF!</definedName>
    <definedName name="_OUT1" localSheetId="2">#REF!</definedName>
    <definedName name="_OUT1">#REF!</definedName>
    <definedName name="_OUT2" localSheetId="0">#REF!</definedName>
    <definedName name="_OUT2" localSheetId="2">#REF!</definedName>
    <definedName name="_OUT2">#REF!</definedName>
    <definedName name="_PAG2" localSheetId="0">[3]Index!#REF!</definedName>
    <definedName name="_PAG2" localSheetId="2">[3]Index!#REF!</definedName>
    <definedName name="_PAG2">[3]Index!#REF!</definedName>
    <definedName name="_PAG3" localSheetId="0">[3]Index!#REF!</definedName>
    <definedName name="_PAG3" localSheetId="2">[3]Index!#REF!</definedName>
    <definedName name="_PAG3">[3]Index!#REF!</definedName>
    <definedName name="_PAG4" localSheetId="0">[3]Index!#REF!</definedName>
    <definedName name="_PAG4" localSheetId="2">[3]Index!#REF!</definedName>
    <definedName name="_PAG4">[3]Index!#REF!</definedName>
    <definedName name="_PAG5" localSheetId="0">[3]Index!#REF!</definedName>
    <definedName name="_PAG5" localSheetId="2">[3]Index!#REF!</definedName>
    <definedName name="_PAG5">[3]Index!#REF!</definedName>
    <definedName name="_PAG6" localSheetId="0">[3]Index!#REF!</definedName>
    <definedName name="_PAG6" localSheetId="2">[3]Index!#REF!</definedName>
    <definedName name="_PAG6">[3]Index!#REF!</definedName>
    <definedName name="_PAG7" localSheetId="0">#REF!</definedName>
    <definedName name="_PAG7" localSheetId="2">#REF!</definedName>
    <definedName name="_PAG7">#REF!</definedName>
    <definedName name="_pro2001">[4]pro2001!$A$1:$B$72</definedName>
    <definedName name="_r13">[11]splatnosti!$V$39</definedName>
    <definedName name="_r14">[11]splatnosti!$V$40</definedName>
    <definedName name="_Regression_X" localSheetId="0" hidden="1">#REF!</definedName>
    <definedName name="_Regression_X" localSheetId="2" hidden="1">#REF!</definedName>
    <definedName name="_Regression_X" hidden="1">#REF!</definedName>
    <definedName name="_Regression_Y" localSheetId="0" hidden="1">#REF!</definedName>
    <definedName name="_Regression_Y" localSheetId="2" hidden="1">#REF!</definedName>
    <definedName name="_Regression_Y" hidden="1">#REF!</definedName>
    <definedName name="_RES2" localSheetId="0">[1]RES!#REF!</definedName>
    <definedName name="_RES2" localSheetId="2">[1]RES!#REF!</definedName>
    <definedName name="_RES2">[1]RES!#REF!</definedName>
    <definedName name="_RULC" localSheetId="0">[5]REER!$BA$144:$BA$206</definedName>
    <definedName name="_RULC">[6]REER!$BA$144:$BA$206</definedName>
    <definedName name="_TAB1" localSheetId="0">#REF!</definedName>
    <definedName name="_TAB1" localSheetId="2">#REF!</definedName>
    <definedName name="_TAB1">#REF!</definedName>
    <definedName name="_TAB10" localSheetId="0">#REF!</definedName>
    <definedName name="_TAB10" localSheetId="2">#REF!</definedName>
    <definedName name="_TAB10">#REF!</definedName>
    <definedName name="_TAB12" localSheetId="0">#REF!</definedName>
    <definedName name="_TAB12" localSheetId="2">#REF!</definedName>
    <definedName name="_TAB12">#REF!</definedName>
    <definedName name="_Tab19" localSheetId="0">#REF!</definedName>
    <definedName name="_Tab19" localSheetId="2">#REF!</definedName>
    <definedName name="_Tab19">#REF!</definedName>
    <definedName name="_TAB2" localSheetId="0">#REF!</definedName>
    <definedName name="_TAB2" localSheetId="2">#REF!</definedName>
    <definedName name="_TAB2">#REF!</definedName>
    <definedName name="_Tab20" localSheetId="0">#REF!</definedName>
    <definedName name="_Tab20" localSheetId="2">#REF!</definedName>
    <definedName name="_Tab20">#REF!</definedName>
    <definedName name="_Tab21" localSheetId="0">#REF!</definedName>
    <definedName name="_Tab21" localSheetId="2">#REF!</definedName>
    <definedName name="_Tab21">#REF!</definedName>
    <definedName name="_Tab22" localSheetId="0">#REF!</definedName>
    <definedName name="_Tab22" localSheetId="2">#REF!</definedName>
    <definedName name="_Tab22">#REF!</definedName>
    <definedName name="_Tab23" localSheetId="0">#REF!</definedName>
    <definedName name="_Tab23" localSheetId="2">#REF!</definedName>
    <definedName name="_Tab23">#REF!</definedName>
    <definedName name="_Tab24" localSheetId="0">#REF!</definedName>
    <definedName name="_Tab24" localSheetId="2">#REF!</definedName>
    <definedName name="_Tab24">#REF!</definedName>
    <definedName name="_Tab26" localSheetId="0">#REF!</definedName>
    <definedName name="_Tab26" localSheetId="2">#REF!</definedName>
    <definedName name="_Tab26">#REF!</definedName>
    <definedName name="_Tab27" localSheetId="0">#REF!</definedName>
    <definedName name="_Tab27" localSheetId="2">#REF!</definedName>
    <definedName name="_Tab27">#REF!</definedName>
    <definedName name="_Tab28" localSheetId="0">#REF!</definedName>
    <definedName name="_Tab28" localSheetId="2">#REF!</definedName>
    <definedName name="_Tab28">#REF!</definedName>
    <definedName name="_Tab29" localSheetId="0">#REF!</definedName>
    <definedName name="_Tab29" localSheetId="2">#REF!</definedName>
    <definedName name="_Tab29">#REF!</definedName>
    <definedName name="_TAB3" localSheetId="0">#REF!</definedName>
    <definedName name="_TAB3" localSheetId="2">#REF!</definedName>
    <definedName name="_TAB3">#REF!</definedName>
    <definedName name="_Tab30" localSheetId="0">#REF!</definedName>
    <definedName name="_Tab30" localSheetId="2">#REF!</definedName>
    <definedName name="_Tab30">#REF!</definedName>
    <definedName name="_Tab31" localSheetId="0">#REF!</definedName>
    <definedName name="_Tab31" localSheetId="2">#REF!</definedName>
    <definedName name="_Tab31">#REF!</definedName>
    <definedName name="_Tab32" localSheetId="0">#REF!</definedName>
    <definedName name="_Tab32" localSheetId="2">#REF!</definedName>
    <definedName name="_Tab32">#REF!</definedName>
    <definedName name="_Tab33" localSheetId="0">#REF!</definedName>
    <definedName name="_Tab33" localSheetId="2">#REF!</definedName>
    <definedName name="_Tab33">#REF!</definedName>
    <definedName name="_Tab34" localSheetId="0">#REF!</definedName>
    <definedName name="_Tab34" localSheetId="2">#REF!</definedName>
    <definedName name="_Tab34">#REF!</definedName>
    <definedName name="_Tab35" localSheetId="0">#REF!</definedName>
    <definedName name="_Tab35" localSheetId="2">#REF!</definedName>
    <definedName name="_Tab35">#REF!</definedName>
    <definedName name="_TAB4" localSheetId="0">#REF!</definedName>
    <definedName name="_TAB4" localSheetId="2">#REF!</definedName>
    <definedName name="_TAB4">#REF!</definedName>
    <definedName name="_TAB5" localSheetId="0">#REF!</definedName>
    <definedName name="_TAB5" localSheetId="2">#REF!</definedName>
    <definedName name="_TAB5">#REF!</definedName>
    <definedName name="_tab6" localSheetId="0">#REF!</definedName>
    <definedName name="_tab6" localSheetId="2">#REF!</definedName>
    <definedName name="_tab6">#REF!</definedName>
    <definedName name="_TAB7" localSheetId="0">#REF!</definedName>
    <definedName name="_TAB7" localSheetId="2">#REF!</definedName>
    <definedName name="_TAB7">#REF!</definedName>
    <definedName name="_TAB8" localSheetId="0">#REF!</definedName>
    <definedName name="_TAB8" localSheetId="2">#REF!</definedName>
    <definedName name="_TAB8">#REF!</definedName>
    <definedName name="_tab9" localSheetId="0">#REF!</definedName>
    <definedName name="_tab9" localSheetId="2">#REF!</definedName>
    <definedName name="_tab9">#REF!</definedName>
    <definedName name="_TB41" localSheetId="0">#REF!</definedName>
    <definedName name="_TB41" localSheetId="2">#REF!</definedName>
    <definedName name="_TB41">#REF!</definedName>
    <definedName name="_Toc353468544" localSheetId="2">NPC!$A$29</definedName>
    <definedName name="_WEO1" localSheetId="0">#REF!</definedName>
    <definedName name="_WEO1" localSheetId="2">#REF!</definedName>
    <definedName name="_WEO1">#REF!</definedName>
    <definedName name="_WEO2" localSheetId="0">#REF!</definedName>
    <definedName name="_WEO2" localSheetId="2">#REF!</definedName>
    <definedName name="_WEO2">#REF!</definedName>
    <definedName name="a" localSheetId="0">#REF!</definedName>
    <definedName name="a" localSheetId="2">#REF!</definedName>
    <definedName name="a">#REF!</definedName>
    <definedName name="aaaaaaaaaaaaaa" localSheetId="0">'2_pack_IFP'!aaaaaaaaaaaaaa</definedName>
    <definedName name="aaaaaaaaaaaaaa" localSheetId="1">'Saldo 2014'!aaaaaaaaaaaaaa</definedName>
    <definedName name="aaaaaaaaaaaaaa">[12]!aaaaaaaaaaaaaa</definedName>
    <definedName name="aas" localSheetId="0">[13]Contents!$A$1:$C$25</definedName>
    <definedName name="aas">[14]Contents!$A$1:$C$25</definedName>
    <definedName name="aloha" localSheetId="0" hidden="1">'[15]i2-KA'!#REF!</definedName>
    <definedName name="aloha" localSheetId="2" hidden="1">'[15]i2-KA'!#REF!</definedName>
    <definedName name="aloha" hidden="1">'[15]i2-KA'!#REF!</definedName>
    <definedName name="ANNUALNOM" localSheetId="0">#REF!</definedName>
    <definedName name="ANNUALNOM" localSheetId="2">#REF!</definedName>
    <definedName name="ANNUALNOM">#REF!</definedName>
    <definedName name="as" localSheetId="0">'[13]i-REER'!$A$2:$F$104</definedName>
    <definedName name="as">'[14]i-REER'!$A$2:$F$104</definedName>
    <definedName name="ASSUM" localSheetId="0">#REF!</definedName>
    <definedName name="ASSUM" localSheetId="2">#REF!</definedName>
    <definedName name="ASSUM">#REF!</definedName>
    <definedName name="ASSUMB" localSheetId="0">#REF!</definedName>
    <definedName name="ASSUMB" localSheetId="2">#REF!</definedName>
    <definedName name="ASSUMB">#REF!</definedName>
    <definedName name="atrade" localSheetId="0">[10]!atrade</definedName>
    <definedName name="atrade" localSheetId="2">[10]!atrade</definedName>
    <definedName name="atrade">[10]!atrade</definedName>
    <definedName name="b" localSheetId="0">#REF!</definedName>
    <definedName name="b" localSheetId="2">#REF!</definedName>
    <definedName name="b">#REF!</definedName>
    <definedName name="BAKLANBOPB" localSheetId="0">#REF!</definedName>
    <definedName name="BAKLANBOPB" localSheetId="2">#REF!</definedName>
    <definedName name="BAKLANBOPB">#REF!</definedName>
    <definedName name="BAKLANDEBT2B" localSheetId="0">#REF!</definedName>
    <definedName name="BAKLANDEBT2B" localSheetId="2">#REF!</definedName>
    <definedName name="BAKLANDEBT2B">#REF!</definedName>
    <definedName name="BAKLDEBT1B" localSheetId="0">#REF!</definedName>
    <definedName name="BAKLDEBT1B" localSheetId="2">#REF!</definedName>
    <definedName name="BAKLDEBT1B">#REF!</definedName>
    <definedName name="BASDAT" localSheetId="0">'[3]Annual Tables'!#REF!</definedName>
    <definedName name="BASDAT" localSheetId="2">'[3]Annual Tables'!#REF!</definedName>
    <definedName name="BASDAT">'[3]Annual Tables'!#REF!</definedName>
    <definedName name="bb" localSheetId="0" hidden="1">{"Riqfin97",#N/A,FALSE,"Tran";"Riqfinpro",#N/A,FALSE,"Tran"}</definedName>
    <definedName name="bb" localSheetId="1" hidden="1">{"Riqfin97",#N/A,FALSE,"Tran";"Riqfinpro",#N/A,FALSE,"Tran"}</definedName>
    <definedName name="bb" hidden="1">{"Riqfin97",#N/A,FALSE,"Tran";"Riqfinpro",#N/A,FALSE,"Tran"}</definedName>
    <definedName name="bbb" localSheetId="0" hidden="1">{"Riqfin97",#N/A,FALSE,"Tran";"Riqfinpro",#N/A,FALSE,"Tran"}</definedName>
    <definedName name="bbb" localSheetId="1" hidden="1">{"Riqfin97",#N/A,FALSE,"Tran";"Riqfinpro",#N/A,FALSE,"Tran"}</definedName>
    <definedName name="bbb" hidden="1">{"Riqfin97",#N/A,FALSE,"Tran";"Riqfinpro",#N/A,FALSE,"Tran"}</definedName>
    <definedName name="bbbbbbbbbbbbbb" localSheetId="0">'2_pack_IFP'!bbbbbbbbbbbbbb</definedName>
    <definedName name="bbbbbbbbbbbbbb" localSheetId="1">'Saldo 2014'!bbbbbbbbbbbbbb</definedName>
    <definedName name="bbbbbbbbbbbbbb">[12]!bbbbbbbbbbbbbb</definedName>
    <definedName name="BCA">#N/A</definedName>
    <definedName name="BCA_GDP">#N/A</definedName>
    <definedName name="BE">#N/A</definedName>
    <definedName name="BEA" localSheetId="0">'[16]WEO-BOP'!#REF!</definedName>
    <definedName name="BEA" localSheetId="2">'[16]WEO-BOP'!#REF!</definedName>
    <definedName name="BEA">'[16]WEO-BOP'!#REF!</definedName>
    <definedName name="BEAI">#N/A</definedName>
    <definedName name="BEAIB">#N/A</definedName>
    <definedName name="BEAIG">#N/A</definedName>
    <definedName name="BEAP">#N/A</definedName>
    <definedName name="BEAPB">#N/A</definedName>
    <definedName name="BEAPG">#N/A</definedName>
    <definedName name="BEDE" localSheetId="0">#REF!</definedName>
    <definedName name="BEDE" localSheetId="2">#REF!</definedName>
    <definedName name="BEDE">#REF!</definedName>
    <definedName name="BER" localSheetId="0">'[16]WEO-BOP'!#REF!</definedName>
    <definedName name="BER" localSheetId="2">'[16]WEO-BOP'!#REF!</definedName>
    <definedName name="BER">'[16]WEO-BOP'!#REF!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0">'[16]WEO-BOP'!#REF!</definedName>
    <definedName name="BFD" localSheetId="2">'[16]WEO-BOP'!#REF!</definedName>
    <definedName name="BFD">'[16]WEO-BOP'!#REF!</definedName>
    <definedName name="BFDI" localSheetId="0">'[16]WEO-BOP'!#REF!</definedName>
    <definedName name="BFDI" localSheetId="2">'[16]WEO-BOP'!#REF!</definedName>
    <definedName name="BFDI">'[16]WEO-BOP'!#REF!</definedName>
    <definedName name="BFL">#N/A</definedName>
    <definedName name="BFL_D">#N/A</definedName>
    <definedName name="BFL_DF">#N/A</definedName>
    <definedName name="BFLB">#N/A</definedName>
    <definedName name="BFLB_D">#N/A</definedName>
    <definedName name="BFLB_DF">#N/A</definedName>
    <definedName name="BFLD_DF" localSheetId="0">'2_pack_IFP'!BFLD_DF</definedName>
    <definedName name="BFLD_DF" localSheetId="1">'Saldo 2014'!BFLD_DF</definedName>
    <definedName name="BFLD_DF">[12]!BFLD_DF</definedName>
    <definedName name="BFLG">#N/A</definedName>
    <definedName name="BFLG_D">#N/A</definedName>
    <definedName name="BFLG_DF">#N/A</definedName>
    <definedName name="BFO" localSheetId="0">'[16]WEO-BOP'!#REF!</definedName>
    <definedName name="BFO" localSheetId="2">'[16]WEO-BOP'!#REF!</definedName>
    <definedName name="BFO">'[16]WEO-BOP'!#REF!</definedName>
    <definedName name="BFOA" localSheetId="0">'[16]WEO-BOP'!#REF!</definedName>
    <definedName name="BFOA" localSheetId="2">'[16]WEO-BOP'!#REF!</definedName>
    <definedName name="BFOA">'[16]WEO-BOP'!#REF!</definedName>
    <definedName name="BFOAG" localSheetId="0">'[16]WEO-BOP'!#REF!</definedName>
    <definedName name="BFOAG" localSheetId="2">'[16]WEO-BOP'!#REF!</definedName>
    <definedName name="BFOAG">'[16]WEO-BOP'!#REF!</definedName>
    <definedName name="BFOG" localSheetId="0">'[16]WEO-BOP'!#REF!</definedName>
    <definedName name="BFOG" localSheetId="2">'[16]WEO-BOP'!#REF!</definedName>
    <definedName name="BFOG">'[16]WEO-BOP'!#REF!</definedName>
    <definedName name="BFOL" localSheetId="0">'[16]WEO-BOP'!#REF!</definedName>
    <definedName name="BFOL" localSheetId="2">'[16]WEO-BOP'!#REF!</definedName>
    <definedName name="BFOL">'[16]WEO-BOP'!#REF!</definedName>
    <definedName name="BFOL_B" localSheetId="0">'[16]WEO-BOP'!#REF!</definedName>
    <definedName name="BFOL_B" localSheetId="2">'[16]WEO-BOP'!#REF!</definedName>
    <definedName name="BFOL_B">'[16]WEO-BOP'!#REF!</definedName>
    <definedName name="BFOL_G" localSheetId="0">'[16]WEO-BOP'!#REF!</definedName>
    <definedName name="BFOL_G" localSheetId="2">'[16]WEO-BOP'!#REF!</definedName>
    <definedName name="BFOL_G">'[16]WEO-BOP'!#REF!</definedName>
    <definedName name="BFOLG" localSheetId="0">'[16]WEO-BOP'!#REF!</definedName>
    <definedName name="BFOLG" localSheetId="2">'[16]WEO-BOP'!#REF!</definedName>
    <definedName name="BFOLG">'[16]WEO-BOP'!#REF!</definedName>
    <definedName name="BFP" localSheetId="0">'[16]WEO-BOP'!#REF!</definedName>
    <definedName name="BFP" localSheetId="2">'[16]WEO-BOP'!#REF!</definedName>
    <definedName name="BFP">'[16]WEO-BOP'!#REF!</definedName>
    <definedName name="BFPA" localSheetId="0">'[16]WEO-BOP'!#REF!</definedName>
    <definedName name="BFPA" localSheetId="2">'[16]WEO-BOP'!#REF!</definedName>
    <definedName name="BFPA">'[16]WEO-BOP'!#REF!</definedName>
    <definedName name="BFPAG" localSheetId="0">'[16]WEO-BOP'!#REF!</definedName>
    <definedName name="BFPAG" localSheetId="2">'[16]WEO-BOP'!#REF!</definedName>
    <definedName name="BFPAG">'[16]WEO-BOP'!#REF!</definedName>
    <definedName name="BFPG" localSheetId="0">'[16]WEO-BOP'!#REF!</definedName>
    <definedName name="BFPG" localSheetId="2">'[16]WEO-BOP'!#REF!</definedName>
    <definedName name="BFPG">'[16]WEO-BOP'!#REF!</definedName>
    <definedName name="BFPL" localSheetId="0">'[16]WEO-BOP'!#REF!</definedName>
    <definedName name="BFPL" localSheetId="2">'[16]WEO-BOP'!#REF!</definedName>
    <definedName name="BFPL">'[16]WEO-BOP'!#REF!</definedName>
    <definedName name="BFPLD" localSheetId="0">'[16]WEO-BOP'!#REF!</definedName>
    <definedName name="BFPLD" localSheetId="2">'[16]WEO-BOP'!#REF!</definedName>
    <definedName name="BFPLD">'[16]WEO-BOP'!#REF!</definedName>
    <definedName name="BFPLDG" localSheetId="0">'[16]WEO-BOP'!#REF!</definedName>
    <definedName name="BFPLDG" localSheetId="2">'[16]WEO-BOP'!#REF!</definedName>
    <definedName name="BFPLDG">'[16]WEO-BOP'!#REF!</definedName>
    <definedName name="BFPLE" localSheetId="0">'[16]WEO-BOP'!#REF!</definedName>
    <definedName name="BFPLE" localSheetId="2">'[16]WEO-BOP'!#REF!</definedName>
    <definedName name="BFPLE">'[16]WEO-BOP'!#REF!</definedName>
    <definedName name="BFRA">#N/A</definedName>
    <definedName name="BGS" localSheetId="0">'[16]WEO-BOP'!#REF!</definedName>
    <definedName name="BGS" localSheetId="2">'[16]WEO-BOP'!#REF!</definedName>
    <definedName name="BGS">'[16]WEO-BOP'!#REF!</definedName>
    <definedName name="BI">#N/A</definedName>
    <definedName name="BID" localSheetId="0">'[16]WEO-BOP'!#REF!</definedName>
    <definedName name="BID" localSheetId="2">'[16]WEO-BOP'!#REF!</definedName>
    <definedName name="BID">'[16]WEO-BOP'!#REF!</definedName>
    <definedName name="BK">#N/A</definedName>
    <definedName name="BKF">#N/A</definedName>
    <definedName name="BMG">[17]Q6!$E$28:$AH$28</definedName>
    <definedName name="BMII">#N/A</definedName>
    <definedName name="BMIIB">#N/A</definedName>
    <definedName name="BMIIG">#N/A</definedName>
    <definedName name="BMS" localSheetId="0">'[16]WEO-BOP'!#REF!</definedName>
    <definedName name="BMS" localSheetId="2">'[16]WEO-BOP'!#REF!</definedName>
    <definedName name="BMS">'[16]WEO-BOP'!#REF!</definedName>
    <definedName name="Bolivia" localSheetId="0">#REF!</definedName>
    <definedName name="Bolivia" localSheetId="2">#REF!</definedName>
    <definedName name="Bolivia">#REF!</definedName>
    <definedName name="BOP">#N/A</definedName>
    <definedName name="BOPB" localSheetId="0">#REF!</definedName>
    <definedName name="BOPB" localSheetId="2">#REF!</definedName>
    <definedName name="BOPB">#REF!</definedName>
    <definedName name="BOPMEMOB" localSheetId="0">#REF!</definedName>
    <definedName name="BOPMEMOB" localSheetId="2">#REF!</definedName>
    <definedName name="BOPMEMOB">#REF!</definedName>
    <definedName name="BRASS" localSheetId="0">'[16]WEO-BOP'!#REF!</definedName>
    <definedName name="BRASS" localSheetId="2">'[16]WEO-BOP'!#REF!</definedName>
    <definedName name="BRASS">'[16]WEO-BOP'!#REF!</definedName>
    <definedName name="Brazil" localSheetId="0">#REF!</definedName>
    <definedName name="Brazil" localSheetId="2">#REF!</definedName>
    <definedName name="Brazil">#REF!</definedName>
    <definedName name="BTR" localSheetId="0">'[16]WEO-BOP'!#REF!</definedName>
    <definedName name="BTR" localSheetId="2">'[16]WEO-BOP'!#REF!</definedName>
    <definedName name="BTR">'[16]WEO-BOP'!#REF!</definedName>
    <definedName name="BTRG" localSheetId="0">'[16]WEO-BOP'!#REF!</definedName>
    <definedName name="BTRG" localSheetId="2">'[16]WEO-BOP'!#REF!</definedName>
    <definedName name="BTRG">'[16]WEO-BOP'!#REF!</definedName>
    <definedName name="BUDGET" localSheetId="0">#REF!</definedName>
    <definedName name="BUDGET" localSheetId="2">#REF!</definedName>
    <definedName name="BUDGET">#REF!</definedName>
    <definedName name="Budget_expenditure" localSheetId="0">#REF!</definedName>
    <definedName name="Budget_expenditure" localSheetId="2">#REF!</definedName>
    <definedName name="Budget_expenditure">#REF!</definedName>
    <definedName name="Budget_revenue" localSheetId="0">#REF!</definedName>
    <definedName name="Budget_revenue" localSheetId="2">#REF!</definedName>
    <definedName name="Budget_revenue">#REF!</definedName>
    <definedName name="BXG">[17]Q6!$E$26:$AH$26</definedName>
    <definedName name="BXS" localSheetId="0">'[16]WEO-BOP'!#REF!</definedName>
    <definedName name="BXS" localSheetId="2">'[16]WEO-BOP'!#REF!</definedName>
    <definedName name="BXS">'[16]WEO-BOP'!#REF!</definedName>
    <definedName name="BXTSAq" localSheetId="0">#REF!</definedName>
    <definedName name="BXTSAq" localSheetId="2">#REF!</definedName>
    <definedName name="BXTSAq">#REF!</definedName>
    <definedName name="CalcMCV_4" localSheetId="0">#REF!</definedName>
    <definedName name="CalcMCV_4" localSheetId="2">#REF!</definedName>
    <definedName name="CalcMCV_4">#REF!</definedName>
    <definedName name="calcNGS_NGDP">#N/A</definedName>
    <definedName name="CAPACCB" localSheetId="0">#REF!</definedName>
    <definedName name="CAPACCB" localSheetId="2">#REF!</definedName>
    <definedName name="CAPACCB">#REF!</definedName>
    <definedName name="cc" localSheetId="0" hidden="1">{"Riqfin97",#N/A,FALSE,"Tran";"Riqfinpro",#N/A,FALSE,"Tran"}</definedName>
    <definedName name="cc" localSheetId="1" hidden="1">{"Riqfin97",#N/A,FALSE,"Tran";"Riqfinpro",#N/A,FALSE,"Tran"}</definedName>
    <definedName name="cc" hidden="1">{"Riqfin97",#N/A,FALSE,"Tran";"Riqfinpro",#N/A,FALSE,"Tran"}</definedName>
    <definedName name="ccc" localSheetId="0" hidden="1">{"Riqfin97",#N/A,FALSE,"Tran";"Riqfinpro",#N/A,FALSE,"Tran"}</definedName>
    <definedName name="ccc" localSheetId="1" hidden="1">{"Riqfin97",#N/A,FALSE,"Tran";"Riqfinpro",#N/A,FALSE,"Tran"}</definedName>
    <definedName name="ccc" hidden="1">{"Riqfin97",#N/A,FALSE,"Tran";"Riqfinpro",#N/A,FALSE,"Tran"}</definedName>
    <definedName name="CCODE" localSheetId="0">#REF!</definedName>
    <definedName name="CCODE" localSheetId="2">#REF!</definedName>
    <definedName name="CCODE">#REF!</definedName>
    <definedName name="cgb" localSheetId="0">#REF!</definedName>
    <definedName name="cgb" localSheetId="2">#REF!</definedName>
    <definedName name="cgb">#REF!</definedName>
    <definedName name="cge" localSheetId="0">#REF!</definedName>
    <definedName name="cge" localSheetId="2">#REF!</definedName>
    <definedName name="cge">#REF!</definedName>
    <definedName name="cgr" localSheetId="0">#REF!</definedName>
    <definedName name="cgr" localSheetId="2">#REF!</definedName>
    <definedName name="cgr">#REF!</definedName>
    <definedName name="CONCK" localSheetId="0">#REF!</definedName>
    <definedName name="CONCK" localSheetId="2">#REF!</definedName>
    <definedName name="CONCK">#REF!</definedName>
    <definedName name="Cons" localSheetId="0">#REF!</definedName>
    <definedName name="Cons" localSheetId="2">#REF!</definedName>
    <definedName name="Cons">#REF!</definedName>
    <definedName name="CORULCSA" localSheetId="0">[18]E!$V$15:$V$98</definedName>
    <definedName name="CORULCSA">[19]E!$V$15:$V$98</definedName>
    <definedName name="CurrVintage">[20]Current!$D$66</definedName>
    <definedName name="d">"Graf 5"</definedName>
    <definedName name="DABproj">#N/A</definedName>
    <definedName name="DAGproj">#N/A</definedName>
    <definedName name="daily_interest_rates" localSheetId="0">'[21]daily calculations'!#REF!</definedName>
    <definedName name="daily_interest_rates" localSheetId="2">'[22]daily calculations'!#REF!</definedName>
    <definedName name="daily_interest_rates">'[22]daily calculations'!#REF!</definedName>
    <definedName name="DAproj">#N/A</definedName>
    <definedName name="DASD">#N/A</definedName>
    <definedName name="DASDB">#N/A</definedName>
    <definedName name="DASDG">#N/A</definedName>
    <definedName name="data_area" localSheetId="0">#REF!</definedName>
    <definedName name="data_area" localSheetId="2">#REF!</definedName>
    <definedName name="data_area">#REF!</definedName>
    <definedName name="_xlnm.Database" localSheetId="0">#REF!</definedName>
    <definedName name="_xlnm.Database" localSheetId="2">#REF!</definedName>
    <definedName name="_xlnm.Database">#REF!</definedName>
    <definedName name="DATB" localSheetId="0">[5]REER!$B$144:$B$240</definedName>
    <definedName name="DATB">[6]REER!$B$144:$B$240</definedName>
    <definedName name="datcr" localSheetId="0">'[2]Tab ann curr'!#REF!</definedName>
    <definedName name="datcr" localSheetId="2">'[2]Tab ann curr'!#REF!</definedName>
    <definedName name="datcr">'[2]Tab ann curr'!#REF!</definedName>
    <definedName name="date" localSheetId="0">#REF!</definedName>
    <definedName name="date" localSheetId="2">#REF!</definedName>
    <definedName name="date">#REF!</definedName>
    <definedName name="date_EXP">[23]Sheet1!$B$1:$G$1</definedName>
    <definedName name="date_FISC" localSheetId="0">#REF!</definedName>
    <definedName name="date_FISC" localSheetId="2">#REF!</definedName>
    <definedName name="date_FISC">#REF!</definedName>
    <definedName name="dateIntLiq" localSheetId="0">#REF!</definedName>
    <definedName name="dateIntLiq" localSheetId="2">#REF!</definedName>
    <definedName name="dateIntLiq">#REF!</definedName>
    <definedName name="dateMoney" localSheetId="0">#REF!</definedName>
    <definedName name="dateMoney" localSheetId="2">#REF!</definedName>
    <definedName name="dateMoney">#REF!</definedName>
    <definedName name="dateprofit" localSheetId="0">[5]C!$A$9:$A$125</definedName>
    <definedName name="dateprofit">[6]C!$A$9:$A$125</definedName>
    <definedName name="dateRates" localSheetId="0">#REF!</definedName>
    <definedName name="dateRates" localSheetId="2">#REF!</definedName>
    <definedName name="dateRates">#REF!</definedName>
    <definedName name="dateRawQ" localSheetId="0">'[24]Raw Data'!#REF!</definedName>
    <definedName name="dateRawQ" localSheetId="2">'[24]Raw Data'!#REF!</definedName>
    <definedName name="dateRawQ">'[24]Raw Data'!#REF!</definedName>
    <definedName name="dateReal" localSheetId="0">#REF!</definedName>
    <definedName name="dateReal" localSheetId="2">#REF!</definedName>
    <definedName name="dateReal">#REF!</definedName>
    <definedName name="dates" localSheetId="0">#REF!</definedName>
    <definedName name="dates" localSheetId="2">#REF!</definedName>
    <definedName name="dates">#REF!</definedName>
    <definedName name="dates_w" localSheetId="0">#REF!</definedName>
    <definedName name="dates_w" localSheetId="2">#REF!</definedName>
    <definedName name="dates_w">#REF!</definedName>
    <definedName name="dates1" localSheetId="0">#REF!</definedName>
    <definedName name="dates1" localSheetId="2">#REF!</definedName>
    <definedName name="dates1">#REF!</definedName>
    <definedName name="dates2" localSheetId="0">#REF!</definedName>
    <definedName name="dates2" localSheetId="2">#REF!</definedName>
    <definedName name="dates2">#REF!</definedName>
    <definedName name="datesb" localSheetId="0">[18]B!$B$20:$B$134</definedName>
    <definedName name="datesb">[19]B!$B$20:$B$134</definedName>
    <definedName name="datesc" localSheetId="0">#REF!</definedName>
    <definedName name="datesc" localSheetId="2">#REF!</definedName>
    <definedName name="datesc">#REF!</definedName>
    <definedName name="datesd" localSheetId="0">#REF!</definedName>
    <definedName name="datesd" localSheetId="2">#REF!</definedName>
    <definedName name="datesd">#REF!</definedName>
    <definedName name="DATESG" localSheetId="0">#REF!</definedName>
    <definedName name="DATESG" localSheetId="2">#REF!</definedName>
    <definedName name="DATESG">#REF!</definedName>
    <definedName name="datesm" localSheetId="0">#REF!</definedName>
    <definedName name="datesm" localSheetId="2">#REF!</definedName>
    <definedName name="datesm">#REF!</definedName>
    <definedName name="datesq" localSheetId="0">#REF!</definedName>
    <definedName name="datesq" localSheetId="2">#REF!</definedName>
    <definedName name="datesq">#REF!</definedName>
    <definedName name="datesr" localSheetId="0">#REF!</definedName>
    <definedName name="datesr" localSheetId="2">#REF!</definedName>
    <definedName name="datesr">#REF!</definedName>
    <definedName name="datestran" localSheetId="0">[18]transfer!$A$9:$A$116</definedName>
    <definedName name="datestran">[19]transfer!$A$9:$A$116</definedName>
    <definedName name="datgdp" localSheetId="0">#REF!</definedName>
    <definedName name="datgdp" localSheetId="2">#REF!</definedName>
    <definedName name="datgdp">#REF!</definedName>
    <definedName name="datin1" localSheetId="0">[5]REER!$B$9:$B$119</definedName>
    <definedName name="datin1">[6]REER!$B$9:$B$119</definedName>
    <definedName name="datin2" localSheetId="0">[5]REER!$B$144:$B$253</definedName>
    <definedName name="datin2">[6]REER!$B$144:$B$253</definedName>
    <definedName name="datq" localSheetId="0">#REF!</definedName>
    <definedName name="datq" localSheetId="2">#REF!</definedName>
    <definedName name="datq">#REF!</definedName>
    <definedName name="datq1" localSheetId="0">#REF!</definedName>
    <definedName name="datq1" localSheetId="2">#REF!</definedName>
    <definedName name="datq1">#REF!</definedName>
    <definedName name="datq2" localSheetId="0">#REF!</definedName>
    <definedName name="datq2" localSheetId="2">#REF!</definedName>
    <definedName name="datq2">#REF!</definedName>
    <definedName name="datreer" localSheetId="0">[5]REER!$B$144:$B$258</definedName>
    <definedName name="datreer">[6]REER!$B$144:$B$258</definedName>
    <definedName name="datt" localSheetId="0">#REF!</definedName>
    <definedName name="datt" localSheetId="2">#REF!</definedName>
    <definedName name="datt">#REF!</definedName>
    <definedName name="DBproj">#N/A</definedName>
    <definedName name="dd" localSheetId="0" hidden="1">{"Riqfin97",#N/A,FALSE,"Tran";"Riqfinpro",#N/A,FALSE,"Tran"}</definedName>
    <definedName name="dd" localSheetId="1" hidden="1">{"Riqfin97",#N/A,FALSE,"Tran";"Riqfinpro",#N/A,FALSE,"Tran"}</definedName>
    <definedName name="dd" hidden="1">{"Riqfin97",#N/A,FALSE,"Tran";"Riqfinpro",#N/A,FALSE,"Tran"}</definedName>
    <definedName name="ddd" localSheetId="0" hidden="1">{"Riqfin97",#N/A,FALSE,"Tran";"Riqfinpro",#N/A,FALSE,"Tran"}</definedName>
    <definedName name="ddd" localSheetId="1" hidden="1">{"Riqfin97",#N/A,FALSE,"Tran";"Riqfinpro",#N/A,FALSE,"Tran"}</definedName>
    <definedName name="ddd" hidden="1">{"Riqfin97",#N/A,FALSE,"Tran";"Riqfinpro",#N/A,FALSE,"Tran"}</definedName>
    <definedName name="debt" localSheetId="0">#REF!</definedName>
    <definedName name="debt" localSheetId="2">#REF!</definedName>
    <definedName name="debt">#REF!</definedName>
    <definedName name="DEBT1" localSheetId="0">#REF!</definedName>
    <definedName name="DEBT1" localSheetId="2">#REF!</definedName>
    <definedName name="DEBT1">#REF!</definedName>
    <definedName name="DEBT10" localSheetId="0">#REF!</definedName>
    <definedName name="DEBT10" localSheetId="2">#REF!</definedName>
    <definedName name="DEBT10">#REF!</definedName>
    <definedName name="DEBT11" localSheetId="0">#REF!</definedName>
    <definedName name="DEBT11" localSheetId="2">#REF!</definedName>
    <definedName name="DEBT11">#REF!</definedName>
    <definedName name="DEBT12" localSheetId="0">#REF!</definedName>
    <definedName name="DEBT12" localSheetId="2">#REF!</definedName>
    <definedName name="DEBT12">#REF!</definedName>
    <definedName name="DEBT13" localSheetId="0">#REF!</definedName>
    <definedName name="DEBT13" localSheetId="2">#REF!</definedName>
    <definedName name="DEBT13">#REF!</definedName>
    <definedName name="DEBT14" localSheetId="0">#REF!</definedName>
    <definedName name="DEBT14" localSheetId="2">#REF!</definedName>
    <definedName name="DEBT14">#REF!</definedName>
    <definedName name="DEBT15" localSheetId="0">#REF!</definedName>
    <definedName name="DEBT15" localSheetId="2">#REF!</definedName>
    <definedName name="DEBT15">#REF!</definedName>
    <definedName name="DEBT16" localSheetId="0">#REF!</definedName>
    <definedName name="DEBT16" localSheetId="2">#REF!</definedName>
    <definedName name="DEBT16">#REF!</definedName>
    <definedName name="DEBT1B" localSheetId="0">#REF!</definedName>
    <definedName name="DEBT1B" localSheetId="2">#REF!</definedName>
    <definedName name="DEBT1B">#REF!</definedName>
    <definedName name="DEBT2" localSheetId="0">#REF!</definedName>
    <definedName name="DEBT2" localSheetId="2">#REF!</definedName>
    <definedName name="DEBT2">#REF!</definedName>
    <definedName name="DEBT2B" localSheetId="0">#REF!</definedName>
    <definedName name="DEBT2B" localSheetId="2">#REF!</definedName>
    <definedName name="DEBT2B">#REF!</definedName>
    <definedName name="DEBT3" localSheetId="0">#REF!</definedName>
    <definedName name="DEBT3" localSheetId="2">#REF!</definedName>
    <definedName name="DEBT3">#REF!</definedName>
    <definedName name="DEBT4" localSheetId="0">#REF!</definedName>
    <definedName name="DEBT4" localSheetId="2">#REF!</definedName>
    <definedName name="DEBT4">#REF!</definedName>
    <definedName name="DEBT5" localSheetId="0">#REF!</definedName>
    <definedName name="DEBT5" localSheetId="2">#REF!</definedName>
    <definedName name="DEBT5">#REF!</definedName>
    <definedName name="DEBT6" localSheetId="0">#REF!</definedName>
    <definedName name="DEBT6" localSheetId="2">#REF!</definedName>
    <definedName name="DEBT6">#REF!</definedName>
    <definedName name="DEBT7" localSheetId="0">#REF!</definedName>
    <definedName name="DEBT7" localSheetId="2">#REF!</definedName>
    <definedName name="DEBT7">#REF!</definedName>
    <definedName name="DEBT8" localSheetId="0">#REF!</definedName>
    <definedName name="DEBT8" localSheetId="2">#REF!</definedName>
    <definedName name="DEBT8">#REF!</definedName>
    <definedName name="DEBT9" localSheetId="0">#REF!</definedName>
    <definedName name="DEBT9" localSheetId="2">#REF!</definedName>
    <definedName name="DEBT9">#REF!</definedName>
    <definedName name="debtproj" localSheetId="0">#REF!</definedName>
    <definedName name="debtproj" localSheetId="2">#REF!</definedName>
    <definedName name="debtproj">#REF!</definedName>
    <definedName name="DEFLATORS" localSheetId="0">#REF!</definedName>
    <definedName name="DEFLATORS" localSheetId="2">#REF!</definedName>
    <definedName name="DEFLATORS">#REF!</definedName>
    <definedName name="Department" localSheetId="0">[25]REER!#REF!</definedName>
    <definedName name="Department" localSheetId="2">[26]REER!#REF!</definedName>
    <definedName name="Department">[26]REER!#REF!</definedName>
    <definedName name="DGproj">#N/A</definedName>
    <definedName name="DLX1.USE" localSheetId="0">[27]Haver!$A$2:$N$8</definedName>
    <definedName name="DLX1.USE">[28]Haver!$A$2:$N$8</definedName>
    <definedName name="DOC" localSheetId="0">#REF!</definedName>
    <definedName name="DOC" localSheetId="2">#REF!</definedName>
    <definedName name="DOC">#REF!</definedName>
    <definedName name="dp" localSheetId="0">[29]DP!$A$1:$E$65536</definedName>
    <definedName name="dp">[29]DP!$A:$E</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0">#REF!</definedName>
    <definedName name="e12db" localSheetId="2">#REF!</definedName>
    <definedName name="e12db">#REF!</definedName>
    <definedName name="e9db">[30]e9!$A$1:$V$49</definedName>
    <definedName name="EDNA">#N/A</definedName>
    <definedName name="EDSSDESCRIPTOR" localSheetId="0">#REF!</definedName>
    <definedName name="EDSSDESCRIPTOR" localSheetId="2">#REF!</definedName>
    <definedName name="EDSSDESCRIPTOR">#REF!</definedName>
    <definedName name="EDSSFILE" localSheetId="0">#REF!</definedName>
    <definedName name="EDSSFILE" localSheetId="2">#REF!</definedName>
    <definedName name="EDSSFILE">#REF!</definedName>
    <definedName name="EDSSNAME" localSheetId="0">#REF!</definedName>
    <definedName name="EDSSNAME" localSheetId="2">#REF!</definedName>
    <definedName name="EDSSNAME">#REF!</definedName>
    <definedName name="EDSSTIME" localSheetId="0">#REF!</definedName>
    <definedName name="EDSSTIME" localSheetId="2">#REF!</definedName>
    <definedName name="EDSSTIME">#REF!</definedName>
    <definedName name="ee" localSheetId="0" hidden="1">{"Tab1",#N/A,FALSE,"P";"Tab2",#N/A,FALSE,"P"}</definedName>
    <definedName name="ee" localSheetId="1" hidden="1">{"Tab1",#N/A,FALSE,"P";"Tab2",#N/A,FALSE,"P"}</definedName>
    <definedName name="ee" hidden="1">{"Tab1",#N/A,FALSE,"P";"Tab2",#N/A,FALSE,"P"}</definedName>
    <definedName name="EECB" localSheetId="0">#REF!</definedName>
    <definedName name="EECB" localSheetId="2">#REF!</definedName>
    <definedName name="EECB">#REF!</definedName>
    <definedName name="eee" localSheetId="0" hidden="1">{"Tab1",#N/A,FALSE,"P";"Tab2",#N/A,FALSE,"P"}</definedName>
    <definedName name="eee" localSheetId="1" hidden="1">{"Tab1",#N/A,FALSE,"P";"Tab2",#N/A,FALSE,"P"}</definedName>
    <definedName name="eee" hidden="1">{"Tab1",#N/A,FALSE,"P";"Tab2",#N/A,FALSE,"P"}</definedName>
    <definedName name="EISCODE" localSheetId="0">#REF!</definedName>
    <definedName name="EISCODE" localSheetId="2">#REF!</definedName>
    <definedName name="EISCODE">#REF!</definedName>
    <definedName name="elect" localSheetId="0">#REF!</definedName>
    <definedName name="elect" localSheetId="2">#REF!</definedName>
    <definedName name="elect">#REF!</definedName>
    <definedName name="Emerging_HTML_AREA" localSheetId="0">#REF!</definedName>
    <definedName name="Emerging_HTML_AREA" localSheetId="2">#REF!</definedName>
    <definedName name="Emerging_HTML_AREA">#REF!</definedName>
    <definedName name="EMETEL" localSheetId="0">#REF!</definedName>
    <definedName name="EMETEL" localSheetId="2">#REF!</definedName>
    <definedName name="EMETEL">#REF!</definedName>
    <definedName name="ENDA">#N/A</definedName>
    <definedName name="ExitWRS">[31]Main!$AB$25</definedName>
    <definedName name="ff" localSheetId="0" hidden="1">{"Tab1",#N/A,FALSE,"P";"Tab2",#N/A,FALSE,"P"}</definedName>
    <definedName name="ff" localSheetId="1" hidden="1">{"Tab1",#N/A,FALSE,"P";"Tab2",#N/A,FALSE,"P"}</definedName>
    <definedName name="ff" hidden="1">{"Tab1",#N/A,FALSE,"P";"Tab2",#N/A,FALSE,"P"}</definedName>
    <definedName name="fff" localSheetId="0" hidden="1">{"Tab1",#N/A,FALSE,"P";"Tab2",#N/A,FALSE,"P"}</definedName>
    <definedName name="fff" localSheetId="1" hidden="1">{"Tab1",#N/A,FALSE,"P";"Tab2",#N/A,FALSE,"P"}</definedName>
    <definedName name="fff" hidden="1">{"Tab1",#N/A,FALSE,"P";"Tab2",#N/A,FALSE,"P"}</definedName>
    <definedName name="Fig8.2a" localSheetId="0">#REF!</definedName>
    <definedName name="Fig8.2a" localSheetId="2">#REF!</definedName>
    <definedName name="Fig8.2a">#REF!</definedName>
    <definedName name="finan" localSheetId="0">#REF!</definedName>
    <definedName name="finan" localSheetId="2">#REF!</definedName>
    <definedName name="finan">#REF!</definedName>
    <definedName name="finan1" localSheetId="0">#REF!</definedName>
    <definedName name="finan1" localSheetId="2">#REF!</definedName>
    <definedName name="finan1">#REF!</definedName>
    <definedName name="Financing" localSheetId="0" hidden="1">{"Tab1",#N/A,FALSE,"P";"Tab2",#N/A,FALSE,"P"}</definedName>
    <definedName name="Financing" localSheetId="1" hidden="1">{"Tab1",#N/A,FALSE,"P";"Tab2",#N/A,FALSE,"P"}</definedName>
    <definedName name="Financing" hidden="1">{"Tab1",#N/A,FALSE,"P";"Tab2",#N/A,FALSE,"P"}</definedName>
    <definedName name="FISUM" localSheetId="0">#REF!</definedName>
    <definedName name="FISUM" localSheetId="2">#REF!</definedName>
    <definedName name="FISUM">#REF!</definedName>
    <definedName name="FLOPEC" localSheetId="0">#REF!</definedName>
    <definedName name="FLOPEC" localSheetId="2">#REF!</definedName>
    <definedName name="FLOPEC">#REF!</definedName>
    <definedName name="FMB" localSheetId="0">#REF!</definedName>
    <definedName name="FMB" localSheetId="2">#REF!</definedName>
    <definedName name="FMB">#REF!</definedName>
    <definedName name="FODESEC" localSheetId="0">#REF!</definedName>
    <definedName name="FODESEC" localSheetId="2">#REF!</definedName>
    <definedName name="FODESEC">#REF!</definedName>
    <definedName name="FOREXPORT" localSheetId="0">[5]H!$A$2:$F$86</definedName>
    <definedName name="FOREXPORT">[6]H!$A$2:$F$86</definedName>
    <definedName name="FUNDOBL" localSheetId="0">#REF!</definedName>
    <definedName name="FUNDOBL" localSheetId="2">#REF!</definedName>
    <definedName name="FUNDOBL">#REF!</definedName>
    <definedName name="FUNDOBLB" localSheetId="0">#REF!</definedName>
    <definedName name="FUNDOBLB" localSheetId="2">#REF!</definedName>
    <definedName name="FUNDOBLB">#REF!</definedName>
    <definedName name="g" localSheetId="0">#REF!</definedName>
    <definedName name="g" localSheetId="2">#REF!</definedName>
    <definedName name="g">#REF!</definedName>
    <definedName name="GCB" localSheetId="0">#REF!</definedName>
    <definedName name="GCB" localSheetId="2">#REF!</definedName>
    <definedName name="GCB">#REF!</definedName>
    <definedName name="GCB_NGDP">#N/A</definedName>
    <definedName name="GCEI" localSheetId="0">#REF!</definedName>
    <definedName name="GCEI" localSheetId="2">#REF!</definedName>
    <definedName name="GCEI">#REF!</definedName>
    <definedName name="GCENL" localSheetId="0">#REF!</definedName>
    <definedName name="GCENL" localSheetId="2">#REF!</definedName>
    <definedName name="GCENL">#REF!</definedName>
    <definedName name="GCND" localSheetId="0">#REF!</definedName>
    <definedName name="GCND" localSheetId="2">#REF!</definedName>
    <definedName name="GCND">#REF!</definedName>
    <definedName name="GCND_NGDP" localSheetId="0">#REF!</definedName>
    <definedName name="GCND_NGDP" localSheetId="2">#REF!</definedName>
    <definedName name="GCND_NGDP">#REF!</definedName>
    <definedName name="GCRG" localSheetId="0">#REF!</definedName>
    <definedName name="GCRG" localSheetId="2">#REF!</definedName>
    <definedName name="GCRG">#REF!</definedName>
    <definedName name="ggb" localSheetId="0">'[32]budget-G'!$A$1:$W$109</definedName>
    <definedName name="ggb">'[33]budget-G'!$A$1:$W$109</definedName>
    <definedName name="GGB_NGDP">#N/A</definedName>
    <definedName name="ggbeu" localSheetId="0">#REF!</definedName>
    <definedName name="ggbeu" localSheetId="2">#REF!</definedName>
    <definedName name="ggbeu">#REF!</definedName>
    <definedName name="ggblg" localSheetId="0">#REF!</definedName>
    <definedName name="ggblg" localSheetId="2">#REF!</definedName>
    <definedName name="ggblg">#REF!</definedName>
    <definedName name="ggbls" localSheetId="0">#REF!</definedName>
    <definedName name="ggbls" localSheetId="2">#REF!</definedName>
    <definedName name="ggbls">#REF!</definedName>
    <definedName name="ggbss" localSheetId="0">#REF!</definedName>
    <definedName name="ggbss" localSheetId="2">#REF!</definedName>
    <definedName name="ggbss">#REF!</definedName>
    <definedName name="gge" localSheetId="0">[32]Expenditures!$A$1:$AC$62</definedName>
    <definedName name="gge">[33]Expenditures!$A$1:$AC$62</definedName>
    <definedName name="GGED" localSheetId="0">#REF!</definedName>
    <definedName name="GGED" localSheetId="2">#REF!</definedName>
    <definedName name="GGED">#REF!</definedName>
    <definedName name="GGEI" localSheetId="0">#REF!</definedName>
    <definedName name="GGEI" localSheetId="2">#REF!</definedName>
    <definedName name="GGEI">#REF!</definedName>
    <definedName name="GGENL" localSheetId="0">#REF!</definedName>
    <definedName name="GGENL" localSheetId="2">#REF!</definedName>
    <definedName name="GGENL">#REF!</definedName>
    <definedName name="ggg" localSheetId="0" hidden="1">{"Riqfin97",#N/A,FALSE,"Tran";"Riqfinpro",#N/A,FALSE,"Tran"}</definedName>
    <definedName name="ggg" localSheetId="1" hidden="1">{"Riqfin97",#N/A,FALSE,"Tran";"Riqfinpro",#N/A,FALSE,"Tran"}</definedName>
    <definedName name="ggg" hidden="1">{"Riqfin97",#N/A,FALSE,"Tran";"Riqfinpro",#N/A,FALSE,"Tran"}</definedName>
    <definedName name="ggggg" localSheetId="0" hidden="1">'[34]J(Priv.Cap)'!#REF!</definedName>
    <definedName name="ggggg" localSheetId="2" hidden="1">'[34]J(Priv.Cap)'!#REF!</definedName>
    <definedName name="ggggg" hidden="1">'[34]J(Priv.Cap)'!#REF!</definedName>
    <definedName name="ggggggg" localSheetId="0">'2_pack_IFP'!ggggggg</definedName>
    <definedName name="ggggggg" localSheetId="1">'Saldo 2014'!ggggggg</definedName>
    <definedName name="ggggggg">[12]!ggggggg</definedName>
    <definedName name="GGND" localSheetId="0">#REF!</definedName>
    <definedName name="GGND" localSheetId="2">#REF!</definedName>
    <definedName name="GGND">#REF!</definedName>
    <definedName name="ggr" localSheetId="0">[32]Revenues!$A$1:$AD$58</definedName>
    <definedName name="ggr">[33]Revenues!$A$1:$AD$58</definedName>
    <definedName name="GGRG" localSheetId="0">#REF!</definedName>
    <definedName name="GGRG" localSheetId="2">#REF!</definedName>
    <definedName name="GGRG">#REF!</definedName>
    <definedName name="hhh" localSheetId="0" hidden="1">'[35]J(Priv.Cap)'!#REF!</definedName>
    <definedName name="hhh" localSheetId="2" hidden="1">'[35]J(Priv.Cap)'!#REF!</definedName>
    <definedName name="hhh" hidden="1">'[35]J(Priv.Cap)'!#REF!</definedName>
    <definedName name="hhhhhhh" localSheetId="0">'2_pack_IFP'!hhhhhhh</definedName>
    <definedName name="hhhhhhh" localSheetId="1">'Saldo 2014'!hhhhhhh</definedName>
    <definedName name="hhhhhhh">[12]!hhhhhhh</definedName>
    <definedName name="CHART" localSheetId="0">#REF!</definedName>
    <definedName name="CHART" localSheetId="2">#REF!</definedName>
    <definedName name="CHART">#REF!</definedName>
    <definedName name="CHILE" localSheetId="0">#REF!</definedName>
    <definedName name="CHILE" localSheetId="2">#REF!</definedName>
    <definedName name="CHILE">#REF!</definedName>
    <definedName name="CHK" localSheetId="0">#REF!</definedName>
    <definedName name="CHK" localSheetId="2">#REF!</definedName>
    <definedName name="CHK">#REF!</definedName>
    <definedName name="i" localSheetId="0">#REF!</definedName>
    <definedName name="i" localSheetId="2">#REF!</definedName>
    <definedName name="i">#REF!</definedName>
    <definedName name="IESS" localSheetId="0">#REF!</definedName>
    <definedName name="IESS" localSheetId="2">#REF!</definedName>
    <definedName name="IESS">#REF!</definedName>
    <definedName name="ii" localSheetId="0" hidden="1">{"Tab1",#N/A,FALSE,"P";"Tab2",#N/A,FALSE,"P"}</definedName>
    <definedName name="ii" localSheetId="1" hidden="1">{"Tab1",#N/A,FALSE,"P";"Tab2",#N/A,FALSE,"P"}</definedName>
    <definedName name="ii" hidden="1">{"Tab1",#N/A,FALSE,"P";"Tab2",#N/A,FALSE,"P"}</definedName>
    <definedName name="ima" localSheetId="0">#REF!</definedName>
    <definedName name="ima" localSheetId="2">#REF!</definedName>
    <definedName name="ima">#REF!</definedName>
    <definedName name="IN1_" localSheetId="0">#REF!</definedName>
    <definedName name="IN1_" localSheetId="2">#REF!</definedName>
    <definedName name="IN1_">#REF!</definedName>
    <definedName name="IN2_" localSheetId="0">#REF!</definedName>
    <definedName name="IN2_" localSheetId="2">#REF!</definedName>
    <definedName name="IN2_">#REF!</definedName>
    <definedName name="INB" localSheetId="0">[18]B!$K$6:$T$6</definedName>
    <definedName name="INB">[19]B!$K$6:$T$6</definedName>
    <definedName name="INC" localSheetId="0">[18]C!$H$6:$I$6</definedName>
    <definedName name="INC">[19]C!$H$6:$I$6</definedName>
    <definedName name="ind" localSheetId="0">#REF!</definedName>
    <definedName name="ind" localSheetId="2">#REF!</definedName>
    <definedName name="ind">#REF!</definedName>
    <definedName name="INECEL" localSheetId="0">#REF!</definedName>
    <definedName name="INECEL" localSheetId="2">#REF!</definedName>
    <definedName name="INECEL">#REF!</definedName>
    <definedName name="inflation" localSheetId="0" hidden="1">[36]TAB34!#REF!</definedName>
    <definedName name="inflation" localSheetId="2" hidden="1">[37]TAB34!#REF!</definedName>
    <definedName name="inflation" hidden="1">[37]TAB34!#REF!</definedName>
    <definedName name="INPUT_2" localSheetId="0">[1]Input!#REF!</definedName>
    <definedName name="INPUT_2" localSheetId="2">[1]Input!#REF!</definedName>
    <definedName name="INPUT_2">[1]Input!#REF!</definedName>
    <definedName name="INPUT_4" localSheetId="0">[1]Input!#REF!</definedName>
    <definedName name="INPUT_4" localSheetId="2">[1]Input!#REF!</definedName>
    <definedName name="INPUT_4">[1]Input!#REF!</definedName>
    <definedName name="jj" localSheetId="0" hidden="1">{"Riqfin97",#N/A,FALSE,"Tran";"Riqfinpro",#N/A,FALSE,"Tran"}</definedName>
    <definedName name="jj" localSheetId="1" hidden="1">{"Riqfin97",#N/A,FALSE,"Tran";"Riqfinpro",#N/A,FALSE,"Tran"}</definedName>
    <definedName name="jj" hidden="1">{"Riqfin97",#N/A,FALSE,"Tran";"Riqfinpro",#N/A,FALSE,"Tran"}</definedName>
    <definedName name="jjj" localSheetId="0" hidden="1">[38]M!#REF!</definedName>
    <definedName name="jjj" localSheetId="2" hidden="1">[38]M!#REF!</definedName>
    <definedName name="jjj" hidden="1">[38]M!#REF!</definedName>
    <definedName name="jjjjjj" localSheetId="0" hidden="1">'[34]J(Priv.Cap)'!#REF!</definedName>
    <definedName name="jjjjjj" localSheetId="2" hidden="1">'[34]J(Priv.Cap)'!#REF!</definedName>
    <definedName name="jjjjjj" hidden="1">'[34]J(Priv.Cap)'!#REF!</definedName>
    <definedName name="kgcv8k" localSheetId="19">tab5a!#REF!</definedName>
    <definedName name="kk" localSheetId="0" hidden="1">{"Tab1",#N/A,FALSE,"P";"Tab2",#N/A,FALSE,"P"}</definedName>
    <definedName name="kk" localSheetId="1" hidden="1">{"Tab1",#N/A,FALSE,"P";"Tab2",#N/A,FALSE,"P"}</definedName>
    <definedName name="kk" hidden="1">{"Tab1",#N/A,FALSE,"P";"Tab2",#N/A,FALSE,"P"}</definedName>
    <definedName name="kkk" localSheetId="0" hidden="1">{"Tab1",#N/A,FALSE,"P";"Tab2",#N/A,FALSE,"P"}</definedName>
    <definedName name="kkk" localSheetId="1" hidden="1">{"Tab1",#N/A,FALSE,"P";"Tab2",#N/A,FALSE,"P"}</definedName>
    <definedName name="kkk" hidden="1">{"Tab1",#N/A,FALSE,"P";"Tab2",#N/A,FALSE,"P"}</definedName>
    <definedName name="kkkk" localSheetId="0" hidden="1">[39]M!#REF!</definedName>
    <definedName name="kkkk" localSheetId="2" hidden="1">[39]M!#REF!</definedName>
    <definedName name="kkkk" hidden="1">[39]M!#REF!</definedName>
    <definedName name="Konto" localSheetId="0">#REF!</definedName>
    <definedName name="Konto" localSheetId="2">#REF!</definedName>
    <definedName name="Konto">#REF!</definedName>
    <definedName name="kumul1" localSheetId="0">#REF!</definedName>
    <definedName name="kumul1" localSheetId="2">#REF!</definedName>
    <definedName name="kumul1">#REF!</definedName>
    <definedName name="kumul2" localSheetId="0">#REF!</definedName>
    <definedName name="kumul2" localSheetId="2">#REF!</definedName>
    <definedName name="kumul2">#REF!</definedName>
    <definedName name="kvart1" localSheetId="0">#REF!</definedName>
    <definedName name="kvart1" localSheetId="2">#REF!</definedName>
    <definedName name="kvart1">#REF!</definedName>
    <definedName name="kvart2" localSheetId="0">#REF!</definedName>
    <definedName name="kvart2" localSheetId="2">#REF!</definedName>
    <definedName name="kvart2">#REF!</definedName>
    <definedName name="kvart3" localSheetId="0">#REF!</definedName>
    <definedName name="kvart3" localSheetId="2">#REF!</definedName>
    <definedName name="kvart3">#REF!</definedName>
    <definedName name="kvart4" localSheetId="0">#REF!</definedName>
    <definedName name="kvart4" localSheetId="2">#REF!</definedName>
    <definedName name="kvart4">#REF!</definedName>
    <definedName name="ll" localSheetId="0" hidden="1">{"Tab1",#N/A,FALSE,"P";"Tab2",#N/A,FALSE,"P"}</definedName>
    <definedName name="ll" localSheetId="1" hidden="1">{"Tab1",#N/A,FALSE,"P";"Tab2",#N/A,FALSE,"P"}</definedName>
    <definedName name="ll" hidden="1">{"Tab1",#N/A,FALSE,"P";"Tab2",#N/A,FALSE,"P"}</definedName>
    <definedName name="lll" localSheetId="0" hidden="1">{"Riqfin97",#N/A,FALSE,"Tran";"Riqfinpro",#N/A,FALSE,"Tran"}</definedName>
    <definedName name="lll" localSheetId="1" hidden="1">{"Riqfin97",#N/A,FALSE,"Tran";"Riqfinpro",#N/A,FALSE,"Tran"}</definedName>
    <definedName name="lll" hidden="1">{"Riqfin97",#N/A,FALSE,"Tran";"Riqfinpro",#N/A,FALSE,"Tran"}</definedName>
    <definedName name="llll" localSheetId="0" hidden="1">[38]M!#REF!</definedName>
    <definedName name="llll" localSheetId="2" hidden="1">[38]M!#REF!</definedName>
    <definedName name="llll" hidden="1">[38]M!#REF!</definedName>
    <definedName name="ls" localSheetId="0">[29]LS!$A$1:$E$65536</definedName>
    <definedName name="ls">[29]LS!$A:$E</definedName>
    <definedName name="LUR">#N/A</definedName>
    <definedName name="Malaysia" localSheetId="0">#REF!</definedName>
    <definedName name="Malaysia" localSheetId="2">#REF!</definedName>
    <definedName name="Malaysia">#REF!</definedName>
    <definedName name="MCV">#N/A</definedName>
    <definedName name="MCV_B">#N/A</definedName>
    <definedName name="MCV_B1" localSheetId="0">'[16]WEO-BOP'!#REF!</definedName>
    <definedName name="MCV_B1" localSheetId="2">'[16]WEO-BOP'!#REF!</definedName>
    <definedName name="MCV_B1">'[16]WEO-BOP'!#REF!</definedName>
    <definedName name="MCV_D">#N/A</definedName>
    <definedName name="MCV_N">#N/A</definedName>
    <definedName name="MCV_T">#N/A</definedName>
    <definedName name="MENORES" localSheetId="0">#REF!</definedName>
    <definedName name="MENORES" localSheetId="2">#REF!</definedName>
    <definedName name="MENORES">#REF!</definedName>
    <definedName name="mesec1" localSheetId="0">#REF!</definedName>
    <definedName name="mesec1" localSheetId="2">#REF!</definedName>
    <definedName name="mesec1">#REF!</definedName>
    <definedName name="mesec2" localSheetId="0">#REF!</definedName>
    <definedName name="mesec2" localSheetId="2">#REF!</definedName>
    <definedName name="mesec2">#REF!</definedName>
    <definedName name="mf" localSheetId="0" hidden="1">{"Tab1",#N/A,FALSE,"P";"Tab2",#N/A,FALSE,"P"}</definedName>
    <definedName name="mf" localSheetId="1" hidden="1">{"Tab1",#N/A,FALSE,"P";"Tab2",#N/A,FALSE,"P"}</definedName>
    <definedName name="mf" hidden="1">{"Tab1",#N/A,FALSE,"P";"Tab2",#N/A,FALSE,"P"}</definedName>
    <definedName name="MFISCAL" localSheetId="0">'[3]Annual Raw Data'!#REF!</definedName>
    <definedName name="MFISCAL" localSheetId="2">'[3]Annual Raw Data'!#REF!</definedName>
    <definedName name="MFISCAL">'[3]Annual Raw Data'!#REF!</definedName>
    <definedName name="mflowsa" localSheetId="0">[10]!mflowsa</definedName>
    <definedName name="mflowsa" localSheetId="2">[10]!mflowsa</definedName>
    <definedName name="mflowsa">[10]!mflowsa</definedName>
    <definedName name="mflowsq" localSheetId="0">[10]!mflowsq</definedName>
    <definedName name="mflowsq" localSheetId="2">[10]!mflowsq</definedName>
    <definedName name="mflowsq">[10]!mflowsq</definedName>
    <definedName name="MICRO" localSheetId="0">#REF!</definedName>
    <definedName name="MICRO" localSheetId="2">#REF!</definedName>
    <definedName name="MICRO">#REF!</definedName>
    <definedName name="MISC3" localSheetId="0">#REF!</definedName>
    <definedName name="MISC3" localSheetId="2">#REF!</definedName>
    <definedName name="MISC3">#REF!</definedName>
    <definedName name="MISC4" localSheetId="0">[1]OUTPUT!#REF!</definedName>
    <definedName name="MISC4" localSheetId="2">[1]OUTPUT!#REF!</definedName>
    <definedName name="MISC4">[1]OUTPUT!#REF!</definedName>
    <definedName name="mmm" localSheetId="0" hidden="1">{"Riqfin97",#N/A,FALSE,"Tran";"Riqfinpro",#N/A,FALSE,"Tran"}</definedName>
    <definedName name="mmm" localSheetId="1" hidden="1">{"Riqfin97",#N/A,FALSE,"Tran";"Riqfinpro",#N/A,FALSE,"Tran"}</definedName>
    <definedName name="mmm" hidden="1">{"Riqfin97",#N/A,FALSE,"Tran";"Riqfinpro",#N/A,FALSE,"Tran"}</definedName>
    <definedName name="mmmm" localSheetId="0" hidden="1">{"Tab1",#N/A,FALSE,"P";"Tab2",#N/A,FALSE,"P"}</definedName>
    <definedName name="mmmm" localSheetId="1" hidden="1">{"Tab1",#N/A,FALSE,"P";"Tab2",#N/A,FALSE,"P"}</definedName>
    <definedName name="mmmm" hidden="1">{"Tab1",#N/A,FALSE,"P";"Tab2",#N/A,FALSE,"P"}</definedName>
    <definedName name="MON_SM" localSheetId="0">#REF!</definedName>
    <definedName name="MON_SM" localSheetId="2">#REF!</definedName>
    <definedName name="MON_SM">#REF!</definedName>
    <definedName name="MONF_SM" localSheetId="0">#REF!</definedName>
    <definedName name="MONF_SM" localSheetId="2">#REF!</definedName>
    <definedName name="MONF_SM">#REF!</definedName>
    <definedName name="MONTH" localSheetId="0">[5]REER!$D$140:$E$199</definedName>
    <definedName name="MONTH">[6]REER!$D$140:$E$199</definedName>
    <definedName name="mstocksa" localSheetId="0">[10]!mstocksa</definedName>
    <definedName name="mstocksa" localSheetId="2">[10]!mstocksa</definedName>
    <definedName name="mstocksa">[10]!mstocksa</definedName>
    <definedName name="mstocksq" localSheetId="0">[10]!mstocksq</definedName>
    <definedName name="mstocksq" localSheetId="2">[10]!mstocksq</definedName>
    <definedName name="mstocksq">[10]!mstocksq</definedName>
    <definedName name="Municipios" localSheetId="0">#REF!</definedName>
    <definedName name="Municipios" localSheetId="2">#REF!</definedName>
    <definedName name="Municipios">#REF!</definedName>
    <definedName name="NACTCURRENT" localSheetId="0">#REF!</definedName>
    <definedName name="NACTCURRENT" localSheetId="2">#REF!</definedName>
    <definedName name="NACTCURRENT">#REF!</definedName>
    <definedName name="nam1out" localSheetId="0">#REF!</definedName>
    <definedName name="nam1out" localSheetId="2">#REF!</definedName>
    <definedName name="nam1out">#REF!</definedName>
    <definedName name="nam2in" localSheetId="0">#REF!</definedName>
    <definedName name="nam2in" localSheetId="2">#REF!</definedName>
    <definedName name="nam2in">#REF!</definedName>
    <definedName name="nam2out" localSheetId="0">#REF!</definedName>
    <definedName name="nam2out" localSheetId="2">#REF!</definedName>
    <definedName name="nam2out">#REF!</definedName>
    <definedName name="NAMB" localSheetId="0">[5]REER!$AY$143:$BB$143</definedName>
    <definedName name="NAMB">[6]REER!$AY$143:$BB$143</definedName>
    <definedName name="namcr" localSheetId="0">'[2]Tab ann curr'!#REF!</definedName>
    <definedName name="namcr" localSheetId="2">'[2]Tab ann curr'!#REF!</definedName>
    <definedName name="namcr">'[2]Tab ann curr'!#REF!</definedName>
    <definedName name="namcs" localSheetId="0">'[2]Tab ann cst'!#REF!</definedName>
    <definedName name="namcs" localSheetId="2">'[2]Tab ann cst'!#REF!</definedName>
    <definedName name="namcs">'[2]Tab ann cst'!#REF!</definedName>
    <definedName name="name_AD">[23]Sheet1!$A$20</definedName>
    <definedName name="name_EXP">[23]Sheet1!$N$54:$N$71</definedName>
    <definedName name="name_FISC" localSheetId="0">#REF!</definedName>
    <definedName name="name_FISC" localSheetId="2">#REF!</definedName>
    <definedName name="name_FISC">#REF!</definedName>
    <definedName name="nameIntLiq" localSheetId="0">#REF!</definedName>
    <definedName name="nameIntLiq" localSheetId="2">#REF!</definedName>
    <definedName name="nameIntLiq">#REF!</definedName>
    <definedName name="nameMoney" localSheetId="0">#REF!</definedName>
    <definedName name="nameMoney" localSheetId="2">#REF!</definedName>
    <definedName name="nameMoney">#REF!</definedName>
    <definedName name="nameRATES" localSheetId="0">#REF!</definedName>
    <definedName name="nameRATES" localSheetId="2">#REF!</definedName>
    <definedName name="nameRATES">#REF!</definedName>
    <definedName name="nameRAWQ" localSheetId="0">'[24]Raw Data'!#REF!</definedName>
    <definedName name="nameRAWQ" localSheetId="2">'[24]Raw Data'!#REF!</definedName>
    <definedName name="nameRAWQ">'[24]Raw Data'!#REF!</definedName>
    <definedName name="nameReal" localSheetId="0">#REF!</definedName>
    <definedName name="nameReal" localSheetId="2">#REF!</definedName>
    <definedName name="nameReal">#REF!</definedName>
    <definedName name="names" localSheetId="0">#REF!</definedName>
    <definedName name="names" localSheetId="2">#REF!</definedName>
    <definedName name="names">#REF!</definedName>
    <definedName name="NAMES_fidr_r" localSheetId="0">[21]monthly!#REF!</definedName>
    <definedName name="NAMES_fidr_r" localSheetId="2">[22]monthly!#REF!</definedName>
    <definedName name="NAMES_fidr_r">[22]monthly!#REF!</definedName>
    <definedName name="names_figb_r" localSheetId="0">[21]monthly!#REF!</definedName>
    <definedName name="names_figb_r" localSheetId="2">[22]monthly!#REF!</definedName>
    <definedName name="names_figb_r">[22]monthly!#REF!</definedName>
    <definedName name="names_w" localSheetId="0">#REF!</definedName>
    <definedName name="names_w" localSheetId="2">#REF!</definedName>
    <definedName name="names_w">#REF!</definedName>
    <definedName name="names1in" localSheetId="0">#REF!</definedName>
    <definedName name="names1in" localSheetId="2">#REF!</definedName>
    <definedName name="names1in">#REF!</definedName>
    <definedName name="NAMESB" localSheetId="0">#REF!</definedName>
    <definedName name="NAMESB" localSheetId="2">#REF!</definedName>
    <definedName name="NAMESB">#REF!</definedName>
    <definedName name="namesc" localSheetId="0">#REF!</definedName>
    <definedName name="namesc" localSheetId="2">#REF!</definedName>
    <definedName name="namesc">#REF!</definedName>
    <definedName name="NAMESG" localSheetId="0">#REF!</definedName>
    <definedName name="NAMESG" localSheetId="2">#REF!</definedName>
    <definedName name="NAMESG">#REF!</definedName>
    <definedName name="namesm" localSheetId="0">#REF!</definedName>
    <definedName name="namesm" localSheetId="2">#REF!</definedName>
    <definedName name="namesm">#REF!</definedName>
    <definedName name="NAMESQ" localSheetId="0">#REF!</definedName>
    <definedName name="NAMESQ" localSheetId="2">#REF!</definedName>
    <definedName name="NAMESQ">#REF!</definedName>
    <definedName name="namesr" localSheetId="0">#REF!</definedName>
    <definedName name="namesr" localSheetId="2">#REF!</definedName>
    <definedName name="namesr">#REF!</definedName>
    <definedName name="namestran" localSheetId="0">[18]transfer!$C$1:$O$1</definedName>
    <definedName name="namestran">[19]transfer!$C$1:$O$1</definedName>
    <definedName name="namgdp" localSheetId="0">#REF!</definedName>
    <definedName name="namgdp" localSheetId="2">#REF!</definedName>
    <definedName name="namgdp">#REF!</definedName>
    <definedName name="NAMIN" localSheetId="0">#REF!</definedName>
    <definedName name="NAMIN" localSheetId="2">#REF!</definedName>
    <definedName name="NAMIN">#REF!</definedName>
    <definedName name="namin1" localSheetId="0">[5]REER!$F$1:$BP$1</definedName>
    <definedName name="namin1">[6]REER!$F$1:$BP$1</definedName>
    <definedName name="namin2" localSheetId="0">[5]REER!$F$138:$AA$138</definedName>
    <definedName name="namin2">[6]REER!$F$138:$AA$138</definedName>
    <definedName name="namind" localSheetId="0">'[2]work Q real'!#REF!</definedName>
    <definedName name="namind" localSheetId="2">'[2]work Q real'!#REF!</definedName>
    <definedName name="namind">'[2]work Q real'!#REF!</definedName>
    <definedName name="naminm" localSheetId="0">#REF!</definedName>
    <definedName name="naminm" localSheetId="2">#REF!</definedName>
    <definedName name="naminm">#REF!</definedName>
    <definedName name="naminq" localSheetId="0">#REF!</definedName>
    <definedName name="naminq" localSheetId="2">#REF!</definedName>
    <definedName name="naminq">#REF!</definedName>
    <definedName name="namm" localSheetId="0">#REF!</definedName>
    <definedName name="namm" localSheetId="2">#REF!</definedName>
    <definedName name="namm">#REF!</definedName>
    <definedName name="NAMOUT" localSheetId="0">#REF!</definedName>
    <definedName name="NAMOUT" localSheetId="2">#REF!</definedName>
    <definedName name="NAMOUT">#REF!</definedName>
    <definedName name="namout1" localSheetId="0">[5]REER!$F$2:$AA$2</definedName>
    <definedName name="namout1">[6]REER!$F$2:$AA$2</definedName>
    <definedName name="namoutm" localSheetId="0">#REF!</definedName>
    <definedName name="namoutm" localSheetId="2">#REF!</definedName>
    <definedName name="namoutm">#REF!</definedName>
    <definedName name="namoutq" localSheetId="0">#REF!</definedName>
    <definedName name="namoutq" localSheetId="2">#REF!</definedName>
    <definedName name="namoutq">#REF!</definedName>
    <definedName name="namprofit" localSheetId="0">[5]C!$O$1:$Z$1</definedName>
    <definedName name="namprofit">[6]C!$O$1:$Z$1</definedName>
    <definedName name="namq" localSheetId="0">#REF!</definedName>
    <definedName name="namq" localSheetId="2">#REF!</definedName>
    <definedName name="namq">#REF!</definedName>
    <definedName name="namq1" localSheetId="0">#REF!</definedName>
    <definedName name="namq1" localSheetId="2">#REF!</definedName>
    <definedName name="namq1">#REF!</definedName>
    <definedName name="namq2" localSheetId="0">#REF!</definedName>
    <definedName name="namq2" localSheetId="2">#REF!</definedName>
    <definedName name="namq2">#REF!</definedName>
    <definedName name="namreer" localSheetId="0">[5]REER!$AY$143:$BF$143</definedName>
    <definedName name="namreer">[6]REER!$AY$143:$BF$143</definedName>
    <definedName name="namsgdp" localSheetId="0">#REF!</definedName>
    <definedName name="namsgdp" localSheetId="2">#REF!</definedName>
    <definedName name="namsgdp">#REF!</definedName>
    <definedName name="namtin" localSheetId="0">#REF!</definedName>
    <definedName name="namtin" localSheetId="2">#REF!</definedName>
    <definedName name="namtin">#REF!</definedName>
    <definedName name="namtout" localSheetId="0">#REF!</definedName>
    <definedName name="namtout" localSheetId="2">#REF!</definedName>
    <definedName name="namtout">#REF!</definedName>
    <definedName name="namulc" localSheetId="0">[5]REER!$BI$1:$BP$1</definedName>
    <definedName name="namulc">[6]REER!$BI$1:$BP$1</definedName>
    <definedName name="_xlnm.Print_Titles" localSheetId="0">#REF!,#REF!</definedName>
    <definedName name="_xlnm.Print_Titles" localSheetId="2">#REF!,#REF!</definedName>
    <definedName name="_xlnm.Print_Titles">#REF!,#REF!</definedName>
    <definedName name="NCG">#N/A</definedName>
    <definedName name="NCG_R">#N/A</definedName>
    <definedName name="NCP">#N/A</definedName>
    <definedName name="NCP_R">#N/A</definedName>
    <definedName name="NEER" localSheetId="0">[5]REER!$AY$144:$AY$206</definedName>
    <definedName name="NEER">[6]REER!$AY$144:$AY$206</definedName>
    <definedName name="NFI">#N/A</definedName>
    <definedName name="NFI_R">#N/A</definedName>
    <definedName name="NGDP">#N/A</definedName>
    <definedName name="NGDP_DG">#N/A</definedName>
    <definedName name="NGDP_R">#N/A</definedName>
    <definedName name="NGDP_RG">#N/A</definedName>
    <definedName name="NGDPA" localSheetId="0">#REF!</definedName>
    <definedName name="NGDPA" localSheetId="2">#REF!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0" hidden="1">{"Riqfin97",#N/A,FALSE,"Tran";"Riqfinpro",#N/A,FALSE,"Tran"}</definedName>
    <definedName name="nn" localSheetId="1" hidden="1">{"Riqfin97",#N/A,FALSE,"Tran";"Riqfinpro",#N/A,FALSE,"Tran"}</definedName>
    <definedName name="nn" hidden="1">{"Riqfin97",#N/A,FALSE,"Tran";"Riqfinpro",#N/A,FALSE,"Tran"}</definedName>
    <definedName name="nnn" localSheetId="0" hidden="1">{"Tab1",#N/A,FALSE,"P";"Tab2",#N/A,FALSE,"P"}</definedName>
    <definedName name="nnn" localSheetId="1" hidden="1">{"Tab1",#N/A,FALSE,"P";"Tab2",#N/A,FALSE,"P"}</definedName>
    <definedName name="nnn" hidden="1">{"Tab1",#N/A,FALSE,"P";"Tab2",#N/A,FALSE,"P"}</definedName>
    <definedName name="NOMINAL" localSheetId="0">#REF!</definedName>
    <definedName name="NOMINAL" localSheetId="2">#REF!</definedName>
    <definedName name="NOMINAL">#REF!</definedName>
    <definedName name="NTDD_RG" localSheetId="0">'2_pack_IFP'!NTDD_RG</definedName>
    <definedName name="NTDD_RG" localSheetId="1">'Saldo 2014'!NTDD_RG</definedName>
    <definedName name="NTDD_RG">[12]!NTDD_RG</definedName>
    <definedName name="NX">#N/A</definedName>
    <definedName name="NX_R">#N/A</definedName>
    <definedName name="NXG_RG">#N/A</definedName>
    <definedName name="obce">'[40]NOVA legislativa'!$M$2</definedName>
    <definedName name="_xlnm.Print_Area" localSheetId="1">'Saldo 2014'!$P$2:$Q$30</definedName>
    <definedName name="_xlnm.Print_Area">#N/A</definedName>
    <definedName name="Odh" localSheetId="0">#REF!</definedName>
    <definedName name="Odh" localSheetId="2">#REF!</definedName>
    <definedName name="Odh">#REF!</definedName>
    <definedName name="oo" localSheetId="0" hidden="1">{"Riqfin97",#N/A,FALSE,"Tran";"Riqfinpro",#N/A,FALSE,"Tran"}</definedName>
    <definedName name="oo" localSheetId="1" hidden="1">{"Riqfin97",#N/A,FALSE,"Tran";"Riqfinpro",#N/A,FALSE,"Tran"}</definedName>
    <definedName name="oo" hidden="1">{"Riqfin97",#N/A,FALSE,"Tran";"Riqfinpro",#N/A,FALSE,"Tran"}</definedName>
    <definedName name="ooo" localSheetId="0" hidden="1">{"Tab1",#N/A,FALSE,"P";"Tab2",#N/A,FALSE,"P"}</definedName>
    <definedName name="ooo" localSheetId="1" hidden="1">{"Tab1",#N/A,FALSE,"P";"Tab2",#N/A,FALSE,"P"}</definedName>
    <definedName name="ooo" hidden="1">{"Tab1",#N/A,FALSE,"P";"Tab2",#N/A,FALSE,"P"}</definedName>
    <definedName name="OS2015_new">#REF!</definedName>
    <definedName name="other" localSheetId="0">#REF!</definedName>
    <definedName name="other" localSheetId="2">#REF!</definedName>
    <definedName name="other">#REF!</definedName>
    <definedName name="Otras_Residuales" localSheetId="0">#REF!</definedName>
    <definedName name="Otras_Residuales" localSheetId="2">#REF!</definedName>
    <definedName name="Otras_Residuales">#REF!</definedName>
    <definedName name="out">[41]output!$A$3:$P$128</definedName>
    <definedName name="OUTB" localSheetId="0">[18]B!$D$6:$H$6</definedName>
    <definedName name="OUTB">[19]B!$D$6:$H$6</definedName>
    <definedName name="outc" localSheetId="0">[18]C!$C$6:$D$6</definedName>
    <definedName name="outc">[19]C!$C$6:$D$6</definedName>
    <definedName name="output" localSheetId="0">#REF!</definedName>
    <definedName name="output" localSheetId="2">#REF!</definedName>
    <definedName name="output">#REF!</definedName>
    <definedName name="output_projections">[42]projections!$A$3:$R$108</definedName>
    <definedName name="output1">[15]output!$A$1:$J$122</definedName>
    <definedName name="p" localSheetId="0" hidden="1">{"Riqfin97",#N/A,FALSE,"Tran";"Riqfinpro",#N/A,FALSE,"Tran"}</definedName>
    <definedName name="p" localSheetId="1" hidden="1">{"Riqfin97",#N/A,FALSE,"Tran";"Riqfinpro",#N/A,FALSE,"Tran"}</definedName>
    <definedName name="p" hidden="1">{"Riqfin97",#N/A,FALSE,"Tran";"Riqfinpro",#N/A,FALSE,"Tran"}</definedName>
    <definedName name="Page_4" localSheetId="0">#REF!</definedName>
    <definedName name="Page_4" localSheetId="2">#REF!</definedName>
    <definedName name="Page_4">#REF!</definedName>
    <definedName name="page2" localSheetId="0">#REF!</definedName>
    <definedName name="page2" localSheetId="2">#REF!</definedName>
    <definedName name="page2">#REF!</definedName>
    <definedName name="pata" localSheetId="0" hidden="1">{"Tab1",#N/A,FALSE,"P";"Tab2",#N/A,FALSE,"P"}</definedName>
    <definedName name="pata" localSheetId="1" hidden="1">{"Tab1",#N/A,FALSE,"P";"Tab2",#N/A,FALSE,"P"}</definedName>
    <definedName name="pata" hidden="1">{"Tab1",#N/A,FALSE,"P";"Tab2",#N/A,FALSE,"P"}</definedName>
    <definedName name="PCPIG">#N/A</definedName>
    <definedName name="Petroecuador" localSheetId="0">#REF!</definedName>
    <definedName name="Petroecuador" localSheetId="2">#REF!</definedName>
    <definedName name="Petroecuador">#REF!</definedName>
    <definedName name="pchar00memu.m" localSheetId="0">[21]monthly!#REF!</definedName>
    <definedName name="pchar00memu.m" localSheetId="2">[22]monthly!#REF!</definedName>
    <definedName name="pchar00memu.m">[22]monthly!#REF!</definedName>
    <definedName name="podatki" localSheetId="0">#REF!</definedName>
    <definedName name="podatki" localSheetId="2">#REF!</definedName>
    <definedName name="podatki">#REF!</definedName>
    <definedName name="Ports" localSheetId="0">#REF!</definedName>
    <definedName name="Ports" localSheetId="2">#REF!</definedName>
    <definedName name="Ports">#REF!</definedName>
    <definedName name="pp" localSheetId="0" hidden="1">{"Riqfin97",#N/A,FALSE,"Tran";"Riqfinpro",#N/A,FALSE,"Tran"}</definedName>
    <definedName name="pp" localSheetId="1" hidden="1">{"Riqfin97",#N/A,FALSE,"Tran";"Riqfinpro",#N/A,FALSE,"Tran"}</definedName>
    <definedName name="pp" hidden="1">{"Riqfin97",#N/A,FALSE,"Tran";"Riqfinpro",#N/A,FALSE,"Tran"}</definedName>
    <definedName name="ppp" localSheetId="0" hidden="1">{"Riqfin97",#N/A,FALSE,"Tran";"Riqfinpro",#N/A,FALSE,"Tran"}</definedName>
    <definedName name="ppp" localSheetId="1" hidden="1">{"Riqfin97",#N/A,FALSE,"Tran";"Riqfinpro",#N/A,FALSE,"Tran"}</definedName>
    <definedName name="ppp" hidden="1">{"Riqfin97",#N/A,FALSE,"Tran";"Riqfinpro",#N/A,FALSE,"Tran"}</definedName>
    <definedName name="PPPWGT">#N/A</definedName>
    <definedName name="pri" localSheetId="0">#REF!</definedName>
    <definedName name="pri" localSheetId="2">#REF!</definedName>
    <definedName name="pri">#REF!</definedName>
    <definedName name="Print" localSheetId="0">#REF!</definedName>
    <definedName name="Print" localSheetId="2">#REF!</definedName>
    <definedName name="Print">#REF!</definedName>
    <definedName name="PRINT1" localSheetId="0">[43]Index!#REF!</definedName>
    <definedName name="PRINT1" localSheetId="2">[43]Index!#REF!</definedName>
    <definedName name="PRINT1">[43]Index!#REF!</definedName>
    <definedName name="PRINT2" localSheetId="0">[43]Index!#REF!</definedName>
    <definedName name="PRINT2" localSheetId="2">[43]Index!#REF!</definedName>
    <definedName name="PRINT2">[43]Index!#REF!</definedName>
    <definedName name="PRINT3" localSheetId="0">[43]Index!#REF!</definedName>
    <definedName name="PRINT3" localSheetId="2">[43]Index!#REF!</definedName>
    <definedName name="PRINT3">[43]Index!#REF!</definedName>
    <definedName name="PrintThis_Links">[31]Links!$A$1:$F$33</definedName>
    <definedName name="profit" localSheetId="0">[5]C!$O$1:$T$1</definedName>
    <definedName name="profit">[6]C!$O$1:$T$1</definedName>
    <definedName name="prorač" localSheetId="0">[44]Prorač!$A:$IV</definedName>
    <definedName name="prorač">[44]Prorač!$1:$1048576</definedName>
    <definedName name="Q6_" localSheetId="0">#REF!</definedName>
    <definedName name="Q6_" localSheetId="2">#REF!</definedName>
    <definedName name="Q6_">#REF!</definedName>
    <definedName name="QFISCAL" localSheetId="0">'[3]Quarterly Raw Data'!#REF!</definedName>
    <definedName name="QFISCAL" localSheetId="2">'[3]Quarterly Raw Data'!#REF!</definedName>
    <definedName name="QFISCAL">'[3]Quarterly Raw Data'!#REF!</definedName>
    <definedName name="qq" localSheetId="0" hidden="1">'[35]J(Priv.Cap)'!#REF!</definedName>
    <definedName name="qq" localSheetId="2" hidden="1">'[35]J(Priv.Cap)'!#REF!</definedName>
    <definedName name="qq" hidden="1">'[35]J(Priv.Cap)'!#REF!</definedName>
    <definedName name="qtab_35" localSheetId="0">'[45]i1-CA'!#REF!</definedName>
    <definedName name="qtab_35" localSheetId="2">'[45]i1-CA'!#REF!</definedName>
    <definedName name="qtab_35">'[45]i1-CA'!#REF!</definedName>
    <definedName name="QTAB7" localSheetId="0">'[3]Quarterly MacroFlow'!#REF!</definedName>
    <definedName name="QTAB7" localSheetId="2">'[3]Quarterly MacroFlow'!#REF!</definedName>
    <definedName name="QTAB7">'[3]Quarterly MacroFlow'!#REF!</definedName>
    <definedName name="QTAB7A" localSheetId="0">'[3]Quarterly MacroFlow'!#REF!</definedName>
    <definedName name="QTAB7A" localSheetId="2">'[3]Quarterly MacroFlow'!#REF!</definedName>
    <definedName name="QTAB7A">'[3]Quarterly MacroFlow'!#REF!</definedName>
    <definedName name="quest1" localSheetId="0">#REF!</definedName>
    <definedName name="quest1" localSheetId="2">#REF!</definedName>
    <definedName name="quest1">#REF!</definedName>
    <definedName name="quest2" localSheetId="0">#REF!</definedName>
    <definedName name="quest2" localSheetId="2">#REF!</definedName>
    <definedName name="quest2">#REF!</definedName>
    <definedName name="quest3" localSheetId="0">#REF!</definedName>
    <definedName name="quest3" localSheetId="2">#REF!</definedName>
    <definedName name="quest3">#REF!</definedName>
    <definedName name="quest4" localSheetId="0">#REF!</definedName>
    <definedName name="quest4" localSheetId="2">#REF!</definedName>
    <definedName name="quest4">#REF!</definedName>
    <definedName name="quest5" localSheetId="0">#REF!</definedName>
    <definedName name="quest5" localSheetId="2">#REF!</definedName>
    <definedName name="quest5">#REF!</definedName>
    <definedName name="quest6" localSheetId="0">#REF!</definedName>
    <definedName name="quest6" localSheetId="2">#REF!</definedName>
    <definedName name="quest6">#REF!</definedName>
    <definedName name="quest7" localSheetId="0">#REF!</definedName>
    <definedName name="quest7" localSheetId="2">#REF!</definedName>
    <definedName name="quest7">#REF!</definedName>
    <definedName name="QW" localSheetId="0">#REF!</definedName>
    <definedName name="QW" localSheetId="2">#REF!</definedName>
    <definedName name="QW">#REF!</definedName>
    <definedName name="REAL" localSheetId="0">#REF!</definedName>
    <definedName name="REAL" localSheetId="2">#REF!</definedName>
    <definedName name="REAL">#REF!</definedName>
    <definedName name="REALANNUAL" localSheetId="0">#REF!</definedName>
    <definedName name="REALANNUAL" localSheetId="2">#REF!</definedName>
    <definedName name="REALANNUAL">#REF!</definedName>
    <definedName name="realizacia">[46]Sheet1!$A$1:$I$406</definedName>
    <definedName name="realizacija">[46]Sheet1!$A$1:$I$406</definedName>
    <definedName name="REALNACT" localSheetId="0">#REF!</definedName>
    <definedName name="REALNACT" localSheetId="2">#REF!</definedName>
    <definedName name="REALNACT">#REF!</definedName>
    <definedName name="red_26" localSheetId="0">#REF!</definedName>
    <definedName name="red_26" localSheetId="2">#REF!</definedName>
    <definedName name="red_26">#REF!</definedName>
    <definedName name="red_33" localSheetId="0">#REF!</definedName>
    <definedName name="red_33" localSheetId="2">#REF!</definedName>
    <definedName name="red_33">#REF!</definedName>
    <definedName name="red_34" localSheetId="0">#REF!</definedName>
    <definedName name="red_34" localSheetId="2">#REF!</definedName>
    <definedName name="red_34">#REF!</definedName>
    <definedName name="red_35" localSheetId="0">#REF!</definedName>
    <definedName name="red_35" localSheetId="2">#REF!</definedName>
    <definedName name="red_35">#REF!</definedName>
    <definedName name="REDTbl3" localSheetId="0">#REF!</definedName>
    <definedName name="REDTbl3" localSheetId="2">#REF!</definedName>
    <definedName name="REDTbl3">#REF!</definedName>
    <definedName name="REDTbl4" localSheetId="0">#REF!</definedName>
    <definedName name="REDTbl4" localSheetId="2">#REF!</definedName>
    <definedName name="REDTbl4">#REF!</definedName>
    <definedName name="REDTbl5" localSheetId="0">#REF!</definedName>
    <definedName name="REDTbl5" localSheetId="2">#REF!</definedName>
    <definedName name="REDTbl5">#REF!</definedName>
    <definedName name="REDTbl6" localSheetId="0">#REF!</definedName>
    <definedName name="REDTbl6" localSheetId="2">#REF!</definedName>
    <definedName name="REDTbl6">#REF!</definedName>
    <definedName name="REDTbl7" localSheetId="0">#REF!</definedName>
    <definedName name="REDTbl7" localSheetId="2">#REF!</definedName>
    <definedName name="REDTbl7">#REF!</definedName>
    <definedName name="REERCPI" localSheetId="0">[5]REER!$AZ$144:$AZ$206</definedName>
    <definedName name="REERCPI">[6]REER!$AZ$144:$AZ$206</definedName>
    <definedName name="REERPPI" localSheetId="0">[5]REER!$BB$144:$BB$206</definedName>
    <definedName name="REERPPI">[6]REER!$BB$144:$BB$206</definedName>
    <definedName name="REGISTERALL" localSheetId="0">#REF!</definedName>
    <definedName name="REGISTERALL" localSheetId="2">#REF!</definedName>
    <definedName name="REGISTERALL">#REF!</definedName>
    <definedName name="RGDPA" localSheetId="0">#REF!</definedName>
    <definedName name="RGDPA" localSheetId="2">#REF!</definedName>
    <definedName name="RGDPA">#REF!</definedName>
    <definedName name="RgFdPartCsource" localSheetId="0">#REF!</definedName>
    <definedName name="RgFdPartCsource" localSheetId="2">#REF!</definedName>
    <definedName name="RgFdPartCsource">#REF!</definedName>
    <definedName name="RgFdPartEseries" localSheetId="0">#REF!</definedName>
    <definedName name="RgFdPartEseries" localSheetId="2">#REF!</definedName>
    <definedName name="RgFdPartEseries">#REF!</definedName>
    <definedName name="RgFdPartEsource" localSheetId="0">#REF!</definedName>
    <definedName name="RgFdPartEsource" localSheetId="2">#REF!</definedName>
    <definedName name="RgFdPartEsource">#REF!</definedName>
    <definedName name="RgFdReptCSeries" localSheetId="0">#REF!</definedName>
    <definedName name="RgFdReptCSeries" localSheetId="2">#REF!</definedName>
    <definedName name="RgFdReptCSeries">#REF!</definedName>
    <definedName name="RgFdReptCsource" localSheetId="0">#REF!</definedName>
    <definedName name="RgFdReptCsource" localSheetId="2">#REF!</definedName>
    <definedName name="RgFdReptCsource">#REF!</definedName>
    <definedName name="RgFdReptEseries" localSheetId="0">#REF!</definedName>
    <definedName name="RgFdReptEseries" localSheetId="2">#REF!</definedName>
    <definedName name="RgFdReptEseries">#REF!</definedName>
    <definedName name="RgFdReptEsource" localSheetId="0">#REF!</definedName>
    <definedName name="RgFdReptEsource" localSheetId="2">#REF!</definedName>
    <definedName name="RgFdReptEsource">#REF!</definedName>
    <definedName name="RgFdSAMethod" localSheetId="0">#REF!</definedName>
    <definedName name="RgFdSAMethod" localSheetId="2">#REF!</definedName>
    <definedName name="RgFdSAMethod">#REF!</definedName>
    <definedName name="RgFdTbBper" localSheetId="0">#REF!</definedName>
    <definedName name="RgFdTbBper" localSheetId="2">#REF!</definedName>
    <definedName name="RgFdTbBper">#REF!</definedName>
    <definedName name="RgFdTbCreate" localSheetId="0">#REF!</definedName>
    <definedName name="RgFdTbCreate" localSheetId="2">#REF!</definedName>
    <definedName name="RgFdTbCreate">#REF!</definedName>
    <definedName name="RgFdTbEper" localSheetId="0">#REF!</definedName>
    <definedName name="RgFdTbEper" localSheetId="2">#REF!</definedName>
    <definedName name="RgFdTbEper">#REF!</definedName>
    <definedName name="RGFdTbFoot" localSheetId="0">#REF!</definedName>
    <definedName name="RGFdTbFoot" localSheetId="2">#REF!</definedName>
    <definedName name="RGFdTbFoot">#REF!</definedName>
    <definedName name="RgFdTbFreq" localSheetId="0">#REF!</definedName>
    <definedName name="RgFdTbFreq" localSheetId="2">#REF!</definedName>
    <definedName name="RgFdTbFreq">#REF!</definedName>
    <definedName name="RgFdTbFreqVal" localSheetId="0">#REF!</definedName>
    <definedName name="RgFdTbFreqVal" localSheetId="2">#REF!</definedName>
    <definedName name="RgFdTbFreqVal">#REF!</definedName>
    <definedName name="RgFdTbSendto" localSheetId="0">#REF!</definedName>
    <definedName name="RgFdTbSendto" localSheetId="2">#REF!</definedName>
    <definedName name="RgFdTbSendto">#REF!</definedName>
    <definedName name="RgFdWgtMethod" localSheetId="0">#REF!</definedName>
    <definedName name="RgFdWgtMethod" localSheetId="2">#REF!</definedName>
    <definedName name="RgFdWgtMethod">#REF!</definedName>
    <definedName name="RGSPA" localSheetId="0">#REF!</definedName>
    <definedName name="RGSPA" localSheetId="2">#REF!</definedName>
    <definedName name="RGSPA">#REF!</definedName>
    <definedName name="rngBefore">[31]Main!$AB$26</definedName>
    <definedName name="rngDepartmentDrive">[31]Main!$AB$23</definedName>
    <definedName name="rngEMailAddress">[31]Main!$AB$20</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News">[31]Main!$AB$27</definedName>
    <definedName name="rngQuestChecked">[31]ErrCheck!$A$3</definedName>
    <definedName name="rr" localSheetId="0" hidden="1">{"Riqfin97",#N/A,FALSE,"Tran";"Riqfinpro",#N/A,FALSE,"Tran"}</definedName>
    <definedName name="rr" localSheetId="1" hidden="1">{"Riqfin97",#N/A,FALSE,"Tran";"Riqfinpro",#N/A,FALSE,"Tran"}</definedName>
    <definedName name="rr" hidden="1">{"Riqfin97",#N/A,FALSE,"Tran";"Riqfinpro",#N/A,FALSE,"Tran"}</definedName>
    <definedName name="rrr" localSheetId="0" hidden="1">{"Riqfin97",#N/A,FALSE,"Tran";"Riqfinpro",#N/A,FALSE,"Tran"}</definedName>
    <definedName name="rrr" localSheetId="1" hidden="1">{"Riqfin97",#N/A,FALSE,"Tran";"Riqfinpro",#N/A,FALSE,"Tran"}</definedName>
    <definedName name="rrr" hidden="1">{"Riqfin97",#N/A,FALSE,"Tran";"Riqfinpro",#N/A,FALSE,"Tran"}</definedName>
    <definedName name="RULCPPI" localSheetId="0">[5]C!$O$9:$O$71</definedName>
    <definedName name="RULCPPI">[6]C!$O$9:$O$71</definedName>
    <definedName name="SECTORS" localSheetId="0">#REF!</definedName>
    <definedName name="SECTORS" localSheetId="2">#REF!</definedName>
    <definedName name="SECTORS">#REF!</definedName>
    <definedName name="seitable" localSheetId="0">'[47]Sel. Ind. Tbl'!$A$3:$G$75</definedName>
    <definedName name="seitable">'[48]Sel. Ind. Tbl'!$A$3:$G$75</definedName>
    <definedName name="SprejetiProracun" localSheetId="0">#REF!</definedName>
    <definedName name="SprejetiProracun" localSheetId="2">#REF!</definedName>
    <definedName name="SprejetiProracun">#REF!</definedName>
    <definedName name="SR_3" localSheetId="0">#REF!</definedName>
    <definedName name="SR_3" localSheetId="2">#REF!</definedName>
    <definedName name="SR_3">#REF!</definedName>
    <definedName name="SR_5" localSheetId="0">#REF!</definedName>
    <definedName name="SR_5" localSheetId="2">#REF!</definedName>
    <definedName name="SR_5">#REF!</definedName>
    <definedName name="SS">[49]IMATA!$B$45:$B$108</definedName>
    <definedName name="T1.13" localSheetId="0">#REF!</definedName>
    <definedName name="T1.13" localSheetId="2">#REF!</definedName>
    <definedName name="T1.13">#REF!</definedName>
    <definedName name="t2q" localSheetId="0">#REF!</definedName>
    <definedName name="t2q" localSheetId="2">#REF!</definedName>
    <definedName name="t2q">#REF!</definedName>
    <definedName name="TAB1A" localSheetId="0">#REF!</definedName>
    <definedName name="TAB1A" localSheetId="2">#REF!</definedName>
    <definedName name="TAB1A">#REF!</definedName>
    <definedName name="TAB1CK" localSheetId="0">#REF!</definedName>
    <definedName name="TAB1CK" localSheetId="2">#REF!</definedName>
    <definedName name="TAB1CK">#REF!</definedName>
    <definedName name="Tab25a" localSheetId="0">#REF!</definedName>
    <definedName name="Tab25a" localSheetId="2">#REF!</definedName>
    <definedName name="Tab25a">#REF!</definedName>
    <definedName name="Tab25b" localSheetId="0">#REF!</definedName>
    <definedName name="Tab25b" localSheetId="2">#REF!</definedName>
    <definedName name="Tab25b">#REF!</definedName>
    <definedName name="TAB2A" localSheetId="0">#REF!</definedName>
    <definedName name="TAB2A" localSheetId="2">#REF!</definedName>
    <definedName name="TAB2A">#REF!</definedName>
    <definedName name="TAB5A" localSheetId="0">#REF!</definedName>
    <definedName name="TAB5A" localSheetId="2">#REF!</definedName>
    <definedName name="TAB5A">#REF!</definedName>
    <definedName name="TAB6A" localSheetId="0">'[3]Annual Tables'!#REF!</definedName>
    <definedName name="TAB6A" localSheetId="2">'[3]Annual Tables'!#REF!</definedName>
    <definedName name="TAB6A">'[3]Annual Tables'!#REF!</definedName>
    <definedName name="TAB6B" localSheetId="0">'[3]Annual Tables'!#REF!</definedName>
    <definedName name="TAB6B" localSheetId="2">'[3]Annual Tables'!#REF!</definedName>
    <definedName name="TAB6B">'[3]Annual Tables'!#REF!</definedName>
    <definedName name="TAB6C" localSheetId="0">#REF!</definedName>
    <definedName name="TAB6C" localSheetId="2">#REF!</definedName>
    <definedName name="TAB6C">#REF!</definedName>
    <definedName name="TAB7A" localSheetId="0">#REF!</definedName>
    <definedName name="TAB7A" localSheetId="2">#REF!</definedName>
    <definedName name="TAB7A">#REF!</definedName>
    <definedName name="tabC1" localSheetId="0">#REF!</definedName>
    <definedName name="tabC1" localSheetId="2">#REF!</definedName>
    <definedName name="tabC1">#REF!</definedName>
    <definedName name="tabC2" localSheetId="0">#REF!</definedName>
    <definedName name="tabC2" localSheetId="2">#REF!</definedName>
    <definedName name="tabC2">#REF!</definedName>
    <definedName name="Tabela_6a" localSheetId="0">#REF!</definedName>
    <definedName name="Tabela_6a" localSheetId="2">#REF!</definedName>
    <definedName name="Tabela_6a">#REF!</definedName>
    <definedName name="tabela3a" localSheetId="0">'[50]Table 1'!#REF!</definedName>
    <definedName name="tabela3a" localSheetId="2">'[50]Table 1'!#REF!</definedName>
    <definedName name="tabela3a">'[50]Table 1'!#REF!</definedName>
    <definedName name="Tabelaxx" localSheetId="0">#REF!</definedName>
    <definedName name="Tabelaxx" localSheetId="2">#REF!</definedName>
    <definedName name="Tabelaxx">#REF!</definedName>
    <definedName name="tabF" localSheetId="0">#REF!</definedName>
    <definedName name="tabF" localSheetId="2">#REF!</definedName>
    <definedName name="tabF">#REF!</definedName>
    <definedName name="tabH" localSheetId="0">#REF!</definedName>
    <definedName name="tabH" localSheetId="2">#REF!</definedName>
    <definedName name="tabH">#REF!</definedName>
    <definedName name="tabI" localSheetId="0">#REF!</definedName>
    <definedName name="tabI" localSheetId="2">#REF!</definedName>
    <definedName name="tabI">#REF!</definedName>
    <definedName name="Table__47">[51]RED47!$A$1:$I$53</definedName>
    <definedName name="Table_2._Country_X___Public_Sector_Financing_1" localSheetId="0">#REF!</definedName>
    <definedName name="Table_2._Country_X___Public_Sector_Financing_1" localSheetId="2">#REF!</definedName>
    <definedName name="Table_2._Country_X___Public_Sector_Financing_1">#REF!</definedName>
    <definedName name="Table_4SR" localSheetId="0">#REF!</definedName>
    <definedName name="Table_4SR" localSheetId="2">#REF!</definedName>
    <definedName name="Table_4SR">#REF!</definedName>
    <definedName name="Table_debt">[52]Table!$A$3:$AB$73</definedName>
    <definedName name="TABLE1" localSheetId="0">#REF!</definedName>
    <definedName name="TABLE1" localSheetId="2">#REF!</definedName>
    <definedName name="TABLE1">#REF!</definedName>
    <definedName name="Table1printarea" localSheetId="0">#REF!</definedName>
    <definedName name="Table1printarea" localSheetId="2">#REF!</definedName>
    <definedName name="Table1printarea">#REF!</definedName>
    <definedName name="table30" localSheetId="0">#REF!</definedName>
    <definedName name="table30" localSheetId="2">#REF!</definedName>
    <definedName name="table30">#REF!</definedName>
    <definedName name="TABLE31" localSheetId="0">#REF!</definedName>
    <definedName name="TABLE31" localSheetId="2">#REF!</definedName>
    <definedName name="TABLE31">#REF!</definedName>
    <definedName name="TABLE32" localSheetId="0">#REF!</definedName>
    <definedName name="TABLE32" localSheetId="2">#REF!</definedName>
    <definedName name="TABLE32">#REF!</definedName>
    <definedName name="TABLE33" localSheetId="0">#REF!</definedName>
    <definedName name="TABLE33" localSheetId="2">#REF!</definedName>
    <definedName name="TABLE33">#REF!</definedName>
    <definedName name="TABLE4" localSheetId="0">#REF!</definedName>
    <definedName name="TABLE4" localSheetId="2">#REF!</definedName>
    <definedName name="TABLE4">#REF!</definedName>
    <definedName name="table6" localSheetId="0">#REF!</definedName>
    <definedName name="table6" localSheetId="2">#REF!</definedName>
    <definedName name="table6">#REF!</definedName>
    <definedName name="table9" localSheetId="0">#REF!</definedName>
    <definedName name="table9" localSheetId="2">#REF!</definedName>
    <definedName name="table9">#REF!</definedName>
    <definedName name="TAME" localSheetId="0">#REF!</definedName>
    <definedName name="TAME" localSheetId="2">#REF!</definedName>
    <definedName name="TAME">#REF!</definedName>
    <definedName name="Tbl_GFN">[52]Table_GEF!$B$2:$T$53</definedName>
    <definedName name="tblChecks">[31]ErrCheck!$A$3:$E$5</definedName>
    <definedName name="tblLinks">[31]Links!$A$4:$F$33</definedName>
    <definedName name="TEMP" localSheetId="0">[53]Data!#REF!</definedName>
    <definedName name="TEMP" localSheetId="2">[53]Data!#REF!</definedName>
    <definedName name="TEMP">[53]Data!#REF!</definedName>
    <definedName name="TMG_D">[17]Q5!$E$23:$AH$23</definedName>
    <definedName name="TMGO">#N/A</definedName>
    <definedName name="TOWEO" localSheetId="0">#REF!</definedName>
    <definedName name="TOWEO" localSheetId="2">#REF!</definedName>
    <definedName name="TOWEO">#REF!</definedName>
    <definedName name="TRADE3" localSheetId="0">[1]Trade!#REF!</definedName>
    <definedName name="TRADE3" localSheetId="2">[1]Trade!#REF!</definedName>
    <definedName name="TRADE3">[1]Trade!#REF!</definedName>
    <definedName name="trans" localSheetId="0">#REF!</definedName>
    <definedName name="trans" localSheetId="2">#REF!</definedName>
    <definedName name="trans">#REF!</definedName>
    <definedName name="Transfer_check" localSheetId="0">#REF!</definedName>
    <definedName name="Transfer_check" localSheetId="2">#REF!</definedName>
    <definedName name="Transfer_check">#REF!</definedName>
    <definedName name="TRANSNAVE" localSheetId="0">#REF!</definedName>
    <definedName name="TRANSNAVE" localSheetId="2">#REF!</definedName>
    <definedName name="TRANSNAVE">#REF!</definedName>
    <definedName name="tt" localSheetId="0" hidden="1">{"Tab1",#N/A,FALSE,"P";"Tab2",#N/A,FALSE,"P"}</definedName>
    <definedName name="tt" localSheetId="1" hidden="1">{"Tab1",#N/A,FALSE,"P";"Tab2",#N/A,FALSE,"P"}</definedName>
    <definedName name="tt" hidden="1">{"Tab1",#N/A,FALSE,"P";"Tab2",#N/A,FALSE,"P"}</definedName>
    <definedName name="ttt" localSheetId="0" hidden="1">{"Tab1",#N/A,FALSE,"P";"Tab2",#N/A,FALSE,"P"}</definedName>
    <definedName name="ttt" localSheetId="1" hidden="1">{"Tab1",#N/A,FALSE,"P";"Tab2",#N/A,FALSE,"P"}</definedName>
    <definedName name="ttt" hidden="1">{"Tab1",#N/A,FALSE,"P";"Tab2",#N/A,FALSE,"P"}</definedName>
    <definedName name="ttttt" localSheetId="0" hidden="1">[38]M!#REF!</definedName>
    <definedName name="ttttt" localSheetId="2" hidden="1">[38]M!#REF!</definedName>
    <definedName name="ttttt" hidden="1">[38]M!#REF!</definedName>
    <definedName name="TTTTTTTTTTTT" localSheetId="0">'2_pack_IFP'!TTTTTTTTTTTT</definedName>
    <definedName name="TTTTTTTTTTTT" localSheetId="1">'Saldo 2014'!TTTTTTTTTTTT</definedName>
    <definedName name="TTTTTTTTTTTT">[12]!TTTTTTTTTTTT</definedName>
    <definedName name="TXG_D">#N/A</definedName>
    <definedName name="TXGO">#N/A</definedName>
    <definedName name="u163lnulcm_x_et.m" localSheetId="0">[21]monthly!#REF!</definedName>
    <definedName name="u163lnulcm_x_et.m" localSheetId="2">[22]monthly!#REF!</definedName>
    <definedName name="u163lnulcm_x_et.m">[22]monthly!#REF!</definedName>
    <definedName name="ULC_CZ" localSheetId="0">[5]REER!$BU$144:$BU$206</definedName>
    <definedName name="ULC_CZ">[6]REER!$BU$144:$BU$206</definedName>
    <definedName name="ULC_PART" localSheetId="0">[5]REER!$BR$144:$BR$206</definedName>
    <definedName name="ULC_PART">[6]REER!$BR$144:$BR$206</definedName>
    <definedName name="Universities" localSheetId="0">#REF!</definedName>
    <definedName name="Universities" localSheetId="2">#REF!</definedName>
    <definedName name="Universities">#REF!</definedName>
    <definedName name="Uruguay">'[54]PDR vulnerability table'!$A$3:$E$65</definedName>
    <definedName name="USERNAME" localSheetId="0">#REF!</definedName>
    <definedName name="USERNAME" localSheetId="2">#REF!</definedName>
    <definedName name="USERNAME">#REF!</definedName>
    <definedName name="uu" localSheetId="0" hidden="1">{"Riqfin97",#N/A,FALSE,"Tran";"Riqfinpro",#N/A,FALSE,"Tran"}</definedName>
    <definedName name="uu" localSheetId="1" hidden="1">{"Riqfin97",#N/A,FALSE,"Tran";"Riqfinpro",#N/A,FALSE,"Tran"}</definedName>
    <definedName name="uu" hidden="1">{"Riqfin97",#N/A,FALSE,"Tran";"Riqfinpro",#N/A,FALSE,"Tran"}</definedName>
    <definedName name="uuu" localSheetId="0" hidden="1">{"Riqfin97",#N/A,FALSE,"Tran";"Riqfinpro",#N/A,FALSE,"Tran"}</definedName>
    <definedName name="uuu" localSheetId="1" hidden="1">{"Riqfin97",#N/A,FALSE,"Tran";"Riqfinpro",#N/A,FALSE,"Tran"}</definedName>
    <definedName name="uuu" hidden="1">{"Riqfin97",#N/A,FALSE,"Tran";"Riqfinpro",#N/A,FALSE,"Tran"}</definedName>
    <definedName name="UUUUUUUUUUU" localSheetId="0">'2_pack_IFP'!UUUUUUUUUUU</definedName>
    <definedName name="UUUUUUUUUUU" localSheetId="1">'Saldo 2014'!UUUUUUUUUUU</definedName>
    <definedName name="UUUUUUUUUUU">[12]!UUUUUUUUUUU</definedName>
    <definedName name="ValidationList" localSheetId="0">#REF!</definedName>
    <definedName name="ValidationList" localSheetId="2">#REF!</definedName>
    <definedName name="ValidationList">#REF!</definedName>
    <definedName name="VeljavniProracun" localSheetId="0">#REF!</definedName>
    <definedName name="VeljavniProracun" localSheetId="2">#REF!</definedName>
    <definedName name="VeljavniProracun">#REF!</definedName>
    <definedName name="Venezuela" localSheetId="0">#REF!</definedName>
    <definedName name="Venezuela" localSheetId="2">#REF!</definedName>
    <definedName name="Venezuela">#REF!</definedName>
    <definedName name="VUC">'[40]NOVA legislativa'!$M$3</definedName>
    <definedName name="vv" localSheetId="0" hidden="1">{"Tab1",#N/A,FALSE,"P";"Tab2",#N/A,FALSE,"P"}</definedName>
    <definedName name="vv" localSheetId="1" hidden="1">{"Tab1",#N/A,FALSE,"P";"Tab2",#N/A,FALSE,"P"}</definedName>
    <definedName name="vv" hidden="1">{"Tab1",#N/A,FALSE,"P";"Tab2",#N/A,FALSE,"P"}</definedName>
    <definedName name="vvv" localSheetId="0" hidden="1">{"Tab1",#N/A,FALSE,"P";"Tab2",#N/A,FALSE,"P"}</definedName>
    <definedName name="vvv" localSheetId="1" hidden="1">{"Tab1",#N/A,FALSE,"P";"Tab2",#N/A,FALSE,"P"}</definedName>
    <definedName name="vvv" hidden="1">{"Tab1",#N/A,FALSE,"P";"Tab2",#N/A,FALSE,"P"}</definedName>
    <definedName name="we11pcpi.m" localSheetId="0">[21]monthly!#REF!</definedName>
    <definedName name="we11pcpi.m" localSheetId="2">[22]monthly!#REF!</definedName>
    <definedName name="we11pcpi.m">[22]monthly!#REF!</definedName>
    <definedName name="wrn.Program." localSheetId="0" hidden="1">{"Tab1",#N/A,FALSE,"P";"Tab2",#N/A,FALSE,"P"}</definedName>
    <definedName name="wrn.Program." localSheetId="1" hidden="1">{"Tab1",#N/A,FALSE,"P";"Tab2",#N/A,FALSE,"P"}</definedName>
    <definedName name="wrn.Program." hidden="1">{"Tab1",#N/A,FALSE,"P";"Tab2",#N/A,FALSE,"P"}</definedName>
    <definedName name="wrn.Riqfin." localSheetId="0" hidden="1">{"Riqfin97",#N/A,FALSE,"Tran";"Riqfinpro",#N/A,FALSE,"Tran"}</definedName>
    <definedName name="wrn.Riqfin." localSheetId="1" hidden="1">{"Riqfin97",#N/A,FALSE,"Tran";"Riqfinpro",#N/A,FALSE,"Tran"}</definedName>
    <definedName name="wrn.Riqfin." hidden="1">{"Riqfin97",#N/A,FALSE,"Tran";"Riqfinpro",#N/A,FALSE,"Tran"}</definedName>
    <definedName name="ww" localSheetId="0" hidden="1">[38]M!#REF!</definedName>
    <definedName name="ww" localSheetId="2" hidden="1">[38]M!#REF!</definedName>
    <definedName name="ww" hidden="1">[38]M!#REF!</definedName>
    <definedName name="www" localSheetId="0" hidden="1">{"Riqfin97",#N/A,FALSE,"Tran";"Riqfinpro",#N/A,FALSE,"Tran"}</definedName>
    <definedName name="www" localSheetId="1" hidden="1">{"Riqfin97",#N/A,FALSE,"Tran";"Riqfinpro",#N/A,FALSE,"Tran"}</definedName>
    <definedName name="www" hidden="1">{"Riqfin97",#N/A,FALSE,"Tran";"Riqfinpro",#N/A,FALSE,"Tran"}</definedName>
    <definedName name="XR" localSheetId="0">[5]REER!$AT$140:$BA$199</definedName>
    <definedName name="XR">[6]REER!$AT$140:$BA$199</definedName>
    <definedName name="xx" localSheetId="0" hidden="1">{"Riqfin97",#N/A,FALSE,"Tran";"Riqfinpro",#N/A,FALSE,"Tran"}</definedName>
    <definedName name="xx" localSheetId="1" hidden="1">{"Riqfin97",#N/A,FALSE,"Tran";"Riqfinpro",#N/A,FALSE,"Tran"}</definedName>
    <definedName name="xx" hidden="1">{"Riqfin97",#N/A,FALSE,"Tran";"Riqfinpro",#N/A,FALSE,"Tran"}</definedName>
    <definedName name="xxWRS_1" localSheetId="0">#REF!</definedName>
    <definedName name="xxWRS_1" localSheetId="2">#REF!</definedName>
    <definedName name="xxWRS_1">#REF!</definedName>
    <definedName name="xxWRS_10" localSheetId="0">#REF!</definedName>
    <definedName name="xxWRS_10" localSheetId="2">#REF!</definedName>
    <definedName name="xxWRS_10">#REF!</definedName>
    <definedName name="xxWRS_11" localSheetId="0">#REF!</definedName>
    <definedName name="xxWRS_11" localSheetId="2">#REF!</definedName>
    <definedName name="xxWRS_11">#REF!</definedName>
    <definedName name="xxWRS_12" localSheetId="0">#REF!</definedName>
    <definedName name="xxWRS_12" localSheetId="2">#REF!</definedName>
    <definedName name="xxWRS_12">#REF!</definedName>
    <definedName name="xxWRS_2" localSheetId="0">#REF!</definedName>
    <definedName name="xxWRS_2" localSheetId="2">#REF!</definedName>
    <definedName name="xxWRS_2">#REF!</definedName>
    <definedName name="xxWRS_6" localSheetId="0">#REF!</definedName>
    <definedName name="xxWRS_6" localSheetId="2">#REF!</definedName>
    <definedName name="xxWRS_6">#REF!</definedName>
    <definedName name="xxWRS_7" localSheetId="0">#REF!</definedName>
    <definedName name="xxWRS_7" localSheetId="2">#REF!</definedName>
    <definedName name="xxWRS_7">#REF!</definedName>
    <definedName name="xxWRS_8" localSheetId="0">#REF!</definedName>
    <definedName name="xxWRS_8" localSheetId="2">#REF!</definedName>
    <definedName name="xxWRS_8">#REF!</definedName>
    <definedName name="xxWRS_9" localSheetId="0">#REF!</definedName>
    <definedName name="xxWRS_9" localSheetId="2">#REF!</definedName>
    <definedName name="xxWRS_9">#REF!</definedName>
    <definedName name="xxxx" localSheetId="0" hidden="1">{"Riqfin97",#N/A,FALSE,"Tran";"Riqfinpro",#N/A,FALSE,"Tran"}</definedName>
    <definedName name="xxxx" localSheetId="1" hidden="1">{"Riqfin97",#N/A,FALSE,"Tran";"Riqfinpro",#N/A,FALSE,"Tran"}</definedName>
    <definedName name="xxxx" hidden="1">{"Riqfin97",#N/A,FALSE,"Tran";"Riqfinpro",#N/A,FALSE,"Tran"}</definedName>
    <definedName name="yy" localSheetId="0" hidden="1">{"Tab1",#N/A,FALSE,"P";"Tab2",#N/A,FALSE,"P"}</definedName>
    <definedName name="yy" localSheetId="1" hidden="1">{"Tab1",#N/A,FALSE,"P";"Tab2",#N/A,FALSE,"P"}</definedName>
    <definedName name="yy" hidden="1">{"Tab1",#N/A,FALSE,"P";"Tab2",#N/A,FALSE,"P"}</definedName>
    <definedName name="yyy" localSheetId="0" hidden="1">{"Tab1",#N/A,FALSE,"P";"Tab2",#N/A,FALSE,"P"}</definedName>
    <definedName name="yyy" localSheetId="1" hidden="1">{"Tab1",#N/A,FALSE,"P";"Tab2",#N/A,FALSE,"P"}</definedName>
    <definedName name="yyy" hidden="1">{"Tab1",#N/A,FALSE,"P";"Tab2",#N/A,FALSE,"P"}</definedName>
    <definedName name="yyyy" localSheetId="0" hidden="1">{"Riqfin97",#N/A,FALSE,"Tran";"Riqfinpro",#N/A,FALSE,"Tran"}</definedName>
    <definedName name="yyyy" localSheetId="1" hidden="1">{"Riqfin97",#N/A,FALSE,"Tran";"Riqfinpro",#N/A,FALSE,"Tran"}</definedName>
    <definedName name="yyyy" hidden="1">{"Riqfin97",#N/A,FALSE,"Tran";"Riqfinpro",#N/A,FALSE,"Tran"}</definedName>
    <definedName name="Z_95224721_0485_11D4_BFD1_00508B5F4DA4_.wvu.Cols" localSheetId="0" hidden="1">#REF!</definedName>
    <definedName name="Z_95224721_0485_11D4_BFD1_00508B5F4DA4_.wvu.Cols" localSheetId="2" hidden="1">#REF!</definedName>
    <definedName name="Z_95224721_0485_11D4_BFD1_00508B5F4DA4_.wvu.Cols" hidden="1">#REF!</definedName>
    <definedName name="zpiz" localSheetId="0">[29]ZPIZ!$A$1:$F$65536</definedName>
    <definedName name="zpiz">[29]ZPIZ!$A:$F</definedName>
    <definedName name="zz" localSheetId="0" hidden="1">{"Tab1",#N/A,FALSE,"P";"Tab2",#N/A,FALSE,"P"}</definedName>
    <definedName name="zz" localSheetId="1" hidden="1">{"Tab1",#N/A,FALSE,"P";"Tab2",#N/A,FALSE,"P"}</definedName>
    <definedName name="zz" hidden="1">{"Tab1",#N/A,FALSE,"P";"Tab2",#N/A,FALSE,"P"}</definedName>
    <definedName name="zzzs" localSheetId="0">[29]ZZZS!$A$1:$E$65536</definedName>
    <definedName name="zzzs">[29]ZZZS!$A:$E</definedName>
  </definedNames>
  <calcPr calcId="162913"/>
</workbook>
</file>

<file path=xl/calcChain.xml><?xml version="1.0" encoding="utf-8"?>
<calcChain xmlns="http://schemas.openxmlformats.org/spreadsheetml/2006/main">
  <c r="E6" i="26" l="1"/>
  <c r="E10" i="26"/>
  <c r="E5" i="26"/>
  <c r="E17" i="26"/>
  <c r="E22" i="26"/>
  <c r="G7" i="15"/>
  <c r="F17" i="26"/>
  <c r="G17" i="26"/>
  <c r="F10" i="26"/>
  <c r="G10" i="26"/>
  <c r="F6" i="26"/>
  <c r="G6" i="26"/>
  <c r="G5" i="26"/>
  <c r="G22" i="26"/>
  <c r="F5" i="26"/>
  <c r="F22" i="26"/>
  <c r="G7" i="21"/>
  <c r="F10" i="11"/>
  <c r="F25" i="21"/>
  <c r="G25" i="21"/>
  <c r="G13" i="21"/>
  <c r="F13" i="21"/>
  <c r="F6" i="11"/>
  <c r="E24" i="26"/>
  <c r="F24" i="26"/>
  <c r="G24" i="26"/>
  <c r="G14" i="11"/>
  <c r="G25" i="11"/>
  <c r="G13" i="11"/>
  <c r="F20" i="11"/>
  <c r="F21" i="11"/>
  <c r="F24" i="11"/>
  <c r="F23" i="11"/>
  <c r="F22" i="11"/>
  <c r="F19" i="11"/>
  <c r="F18" i="11"/>
  <c r="F17" i="11"/>
  <c r="F13" i="11"/>
  <c r="F12" i="11"/>
  <c r="F11" i="11"/>
  <c r="F9" i="11"/>
  <c r="F8" i="11"/>
  <c r="F15" i="11"/>
  <c r="F14" i="21"/>
  <c r="G14" i="21"/>
  <c r="F25" i="11"/>
  <c r="F14" i="11"/>
  <c r="E9" i="20"/>
  <c r="D9" i="20"/>
  <c r="F7" i="21"/>
  <c r="D13" i="7"/>
  <c r="D8" i="20"/>
  <c r="E13" i="7"/>
  <c r="E8" i="20"/>
  <c r="E5" i="16"/>
  <c r="E10" i="16"/>
  <c r="F5" i="16"/>
  <c r="G5" i="16"/>
  <c r="D19" i="7"/>
  <c r="E19" i="7"/>
  <c r="D20" i="7"/>
  <c r="E20" i="7"/>
  <c r="E18" i="7"/>
  <c r="D18" i="7"/>
  <c r="E17" i="7"/>
  <c r="D17" i="7"/>
  <c r="F10" i="16"/>
  <c r="G10" i="16"/>
  <c r="L59" i="36"/>
  <c r="L53" i="36"/>
  <c r="L56" i="36"/>
  <c r="L52" i="36"/>
  <c r="L49" i="36"/>
  <c r="L48" i="36"/>
  <c r="L46" i="36"/>
  <c r="L44" i="36"/>
  <c r="S31" i="36"/>
  <c r="M22" i="36"/>
  <c r="M23" i="36"/>
  <c r="Q36" i="36"/>
  <c r="M11" i="36"/>
  <c r="M9" i="36"/>
  <c r="M29" i="36"/>
  <c r="M30" i="36"/>
  <c r="N25" i="36"/>
  <c r="D79" i="36"/>
  <c r="J60" i="36"/>
  <c r="F37" i="36"/>
  <c r="E37" i="36"/>
  <c r="F36" i="36"/>
  <c r="E36" i="36"/>
  <c r="F35" i="36"/>
  <c r="E35" i="36"/>
  <c r="F34" i="36"/>
  <c r="F33" i="36"/>
  <c r="P30" i="36"/>
  <c r="S30" i="36"/>
  <c r="M32" i="36"/>
  <c r="Q28" i="36"/>
  <c r="P29" i="36"/>
  <c r="M31" i="36"/>
  <c r="Q27" i="36"/>
  <c r="F31" i="36"/>
  <c r="P28" i="36"/>
  <c r="P27" i="36"/>
  <c r="Q25" i="36"/>
  <c r="Q26" i="36"/>
  <c r="P26" i="36"/>
  <c r="N28" i="36"/>
  <c r="Q24" i="36"/>
  <c r="M28" i="36"/>
  <c r="L28" i="36"/>
  <c r="P24" i="36"/>
  <c r="J28" i="36"/>
  <c r="P25" i="36"/>
  <c r="N27" i="36"/>
  <c r="Q23" i="36"/>
  <c r="M27" i="36"/>
  <c r="L27" i="36"/>
  <c r="P23" i="36"/>
  <c r="F27" i="36"/>
  <c r="N26" i="36"/>
  <c r="M26" i="36"/>
  <c r="L26" i="36"/>
  <c r="P22" i="36"/>
  <c r="J26" i="36"/>
  <c r="M25" i="36"/>
  <c r="L25" i="36"/>
  <c r="P21" i="36"/>
  <c r="F24" i="36"/>
  <c r="P20" i="36"/>
  <c r="F22" i="36"/>
  <c r="J21" i="36"/>
  <c r="J20" i="36"/>
  <c r="Q19" i="36"/>
  <c r="T19" i="36"/>
  <c r="P19" i="36"/>
  <c r="S19" i="36"/>
  <c r="M20" i="36"/>
  <c r="Q18" i="36"/>
  <c r="T18" i="36"/>
  <c r="P18" i="36"/>
  <c r="S18" i="36"/>
  <c r="M19" i="36"/>
  <c r="Q17" i="36"/>
  <c r="T17" i="36"/>
  <c r="P17" i="36"/>
  <c r="S17" i="36"/>
  <c r="M18" i="36"/>
  <c r="F18" i="36"/>
  <c r="P16" i="36"/>
  <c r="S16" i="36"/>
  <c r="F17" i="36"/>
  <c r="P15" i="36"/>
  <c r="S15" i="36"/>
  <c r="M16" i="36"/>
  <c r="Q15" i="36"/>
  <c r="T15" i="36"/>
  <c r="J16" i="36"/>
  <c r="P14" i="36"/>
  <c r="S14" i="36"/>
  <c r="M15" i="36"/>
  <c r="Q14" i="36"/>
  <c r="T14" i="36"/>
  <c r="J15" i="36"/>
  <c r="P13" i="36"/>
  <c r="S13" i="36"/>
  <c r="M14" i="36"/>
  <c r="Q13" i="36"/>
  <c r="T13" i="36"/>
  <c r="P12" i="36"/>
  <c r="S12" i="36"/>
  <c r="M13" i="36"/>
  <c r="Q12" i="36"/>
  <c r="T12" i="36"/>
  <c r="P11" i="36"/>
  <c r="S11" i="36"/>
  <c r="M12" i="36"/>
  <c r="Q11" i="36"/>
  <c r="T11" i="36"/>
  <c r="Q10" i="36"/>
  <c r="T10" i="36"/>
  <c r="P10" i="36"/>
  <c r="S10" i="36"/>
  <c r="Q9" i="36"/>
  <c r="T9" i="36"/>
  <c r="P9" i="36"/>
  <c r="S9" i="36"/>
  <c r="Q8" i="36"/>
  <c r="T8" i="36"/>
  <c r="P8" i="36"/>
  <c r="S8" i="36"/>
  <c r="Q7" i="36"/>
  <c r="T7" i="36"/>
  <c r="P7" i="36"/>
  <c r="S7" i="36"/>
  <c r="P6" i="36"/>
  <c r="S6" i="36"/>
  <c r="M6" i="36"/>
  <c r="Q31" i="36"/>
  <c r="T31" i="36"/>
  <c r="P5" i="36"/>
  <c r="S5" i="36"/>
  <c r="M5" i="36"/>
  <c r="F5" i="36"/>
  <c r="E5" i="36"/>
  <c r="P4" i="36"/>
  <c r="S4" i="36"/>
  <c r="P3" i="36"/>
  <c r="S3" i="36"/>
  <c r="M2" i="36"/>
  <c r="N24" i="36"/>
  <c r="M17" i="36"/>
  <c r="N17" i="36"/>
  <c r="Q5" i="36"/>
  <c r="T5" i="36"/>
  <c r="Q22" i="36"/>
  <c r="M24" i="36"/>
  <c r="J10" i="36"/>
  <c r="Q16" i="36"/>
  <c r="T16" i="36"/>
  <c r="J24" i="36"/>
  <c r="M33" i="36"/>
  <c r="Q29" i="36"/>
  <c r="Q3" i="36"/>
  <c r="T3" i="36"/>
  <c r="N3" i="36"/>
  <c r="M7" i="36"/>
  <c r="Q6" i="36"/>
  <c r="T6" i="36"/>
  <c r="Q21" i="36"/>
  <c r="Q20" i="36"/>
  <c r="Q4" i="36"/>
  <c r="T4" i="36"/>
  <c r="J43" i="36"/>
  <c r="T20" i="36"/>
  <c r="M4" i="36"/>
  <c r="N4" i="36"/>
  <c r="M3" i="36"/>
  <c r="M34" i="36"/>
  <c r="Q30" i="36"/>
  <c r="T30" i="36"/>
  <c r="O3" i="36"/>
  <c r="C37" i="22"/>
  <c r="C33" i="22"/>
  <c r="B33" i="22"/>
  <c r="B34" i="22"/>
  <c r="B38" i="22"/>
  <c r="B37" i="22"/>
  <c r="E5" i="22"/>
  <c r="E7" i="22"/>
  <c r="E8" i="22"/>
  <c r="E12" i="22"/>
  <c r="E14" i="22"/>
  <c r="E16" i="22"/>
  <c r="E17" i="22"/>
  <c r="E18" i="22"/>
  <c r="E19" i="22"/>
  <c r="E4" i="22"/>
  <c r="D13" i="22"/>
  <c r="D15" i="22"/>
  <c r="D17" i="22"/>
  <c r="D6" i="22"/>
  <c r="D19" i="22"/>
  <c r="D18" i="22"/>
  <c r="D16" i="22"/>
  <c r="D14" i="22"/>
  <c r="D12" i="22"/>
  <c r="D9" i="22"/>
  <c r="D8" i="22"/>
  <c r="D7" i="22"/>
  <c r="D5" i="22"/>
  <c r="D4" i="22"/>
  <c r="C17" i="22"/>
  <c r="C12" i="22"/>
  <c r="C4" i="22"/>
  <c r="C13" i="22"/>
  <c r="E13" i="22"/>
  <c r="F13" i="22"/>
  <c r="H13" i="22"/>
  <c r="C18" i="22"/>
  <c r="C8" i="22"/>
  <c r="C19" i="22"/>
  <c r="C16" i="22"/>
  <c r="C6" i="22"/>
  <c r="C15" i="22"/>
  <c r="C7" i="22"/>
  <c r="C20" i="22"/>
  <c r="C14" i="22"/>
  <c r="D20" i="22"/>
  <c r="D10" i="22"/>
  <c r="F16" i="22"/>
  <c r="H16" i="22"/>
  <c r="F8" i="22"/>
  <c r="H8" i="22"/>
  <c r="F5" i="22"/>
  <c r="H5" i="22"/>
  <c r="F7" i="22"/>
  <c r="H7" i="22"/>
  <c r="F14" i="22"/>
  <c r="H14" i="22"/>
  <c r="F19" i="22"/>
  <c r="H19" i="22"/>
  <c r="F12" i="22"/>
  <c r="H12" i="22"/>
  <c r="F4" i="22"/>
  <c r="H4" i="22"/>
  <c r="F17" i="22"/>
  <c r="H17" i="22"/>
  <c r="F18" i="22"/>
  <c r="H18" i="22"/>
  <c r="D3" i="22"/>
  <c r="E15" i="22"/>
  <c r="F15" i="22"/>
  <c r="H15" i="22"/>
  <c r="E20" i="22"/>
  <c r="F20" i="22"/>
  <c r="H20" i="22"/>
  <c r="E6" i="22"/>
  <c r="F6" i="22"/>
  <c r="H6" i="22"/>
  <c r="E9" i="22"/>
  <c r="F9" i="22"/>
  <c r="H9" i="22"/>
  <c r="C5" i="22"/>
  <c r="C10" i="22"/>
  <c r="C11" i="22"/>
  <c r="D11" i="22"/>
  <c r="D21" i="22"/>
  <c r="K21" i="22"/>
  <c r="D23" i="22"/>
  <c r="D24" i="22"/>
  <c r="D22" i="22"/>
  <c r="H37" i="17"/>
  <c r="I37" i="17"/>
  <c r="H38" i="17"/>
  <c r="I38" i="17"/>
  <c r="H39" i="17"/>
  <c r="I39" i="17"/>
  <c r="H40" i="17"/>
  <c r="I40" i="17"/>
  <c r="H41" i="17"/>
  <c r="I41" i="17"/>
  <c r="H42" i="17"/>
  <c r="I42" i="17"/>
  <c r="H43" i="17"/>
  <c r="I43" i="17"/>
  <c r="H46" i="17"/>
  <c r="I46" i="17"/>
  <c r="H47" i="17"/>
  <c r="I47" i="17"/>
  <c r="H48" i="17"/>
  <c r="I48" i="17"/>
  <c r="H49" i="17"/>
  <c r="I49" i="17"/>
  <c r="H50" i="17"/>
  <c r="I50" i="17"/>
  <c r="H51" i="17"/>
  <c r="I51" i="17"/>
  <c r="H52" i="17"/>
  <c r="I52" i="17"/>
  <c r="H53" i="17"/>
  <c r="I53" i="17"/>
  <c r="H54" i="17"/>
  <c r="I54" i="17"/>
  <c r="H55" i="17"/>
  <c r="I55" i="17"/>
  <c r="E10" i="22"/>
  <c r="F10" i="22"/>
  <c r="H10" i="22"/>
  <c r="E3" i="22"/>
  <c r="E11" i="22"/>
  <c r="F11" i="22"/>
  <c r="H11" i="22"/>
  <c r="C36" i="22"/>
  <c r="F3" i="22"/>
  <c r="F135" i="17"/>
  <c r="E114" i="17"/>
  <c r="E135" i="17"/>
  <c r="C114" i="17"/>
  <c r="D135" i="17"/>
  <c r="C135" i="17"/>
  <c r="F74" i="17"/>
  <c r="E74" i="17"/>
  <c r="D74" i="17"/>
  <c r="C74" i="17"/>
  <c r="F73" i="17"/>
  <c r="E73" i="17"/>
  <c r="D73" i="17"/>
  <c r="C73" i="17"/>
  <c r="F65" i="17"/>
  <c r="E65" i="17"/>
  <c r="D65" i="17"/>
  <c r="C65" i="17"/>
  <c r="F45" i="17"/>
  <c r="E45" i="17"/>
  <c r="D45" i="17"/>
  <c r="C45" i="17"/>
  <c r="F44" i="17"/>
  <c r="E44" i="17"/>
  <c r="D44" i="17"/>
  <c r="C44" i="17"/>
  <c r="F36" i="17"/>
  <c r="E36" i="17"/>
  <c r="D36" i="17"/>
  <c r="C36" i="17"/>
  <c r="E7" i="17"/>
  <c r="D57" i="17"/>
  <c r="E21" i="22"/>
  <c r="E22" i="22"/>
  <c r="E115" i="17"/>
  <c r="C115" i="17"/>
  <c r="B36" i="22"/>
  <c r="C39" i="22"/>
  <c r="B39" i="22"/>
  <c r="F21" i="22"/>
  <c r="H3" i="22"/>
  <c r="C32" i="22"/>
  <c r="H36" i="17"/>
  <c r="H44" i="17"/>
  <c r="H45" i="17"/>
  <c r="I36" i="17"/>
  <c r="I44" i="17"/>
  <c r="I45" i="17"/>
  <c r="E23" i="22"/>
  <c r="E24" i="22"/>
  <c r="I56" i="17"/>
  <c r="B32" i="22"/>
  <c r="C35" i="22"/>
  <c r="B35" i="22"/>
  <c r="F23" i="22"/>
  <c r="F24" i="22"/>
  <c r="F22" i="22"/>
  <c r="H21" i="22"/>
  <c r="C9" i="22"/>
  <c r="C3" i="22"/>
  <c r="C21" i="22"/>
  <c r="C23" i="22"/>
  <c r="C24" i="22"/>
  <c r="C22" i="22"/>
  <c r="F16" i="21"/>
  <c r="D19" i="20"/>
  <c r="D9" i="19"/>
  <c r="E19" i="20"/>
  <c r="E9" i="19"/>
  <c r="D15" i="20"/>
  <c r="E15" i="20"/>
  <c r="E23" i="7"/>
  <c r="D23" i="7"/>
  <c r="D24" i="7"/>
  <c r="D25" i="7"/>
  <c r="E24" i="7"/>
  <c r="E25" i="7"/>
</calcChain>
</file>

<file path=xl/comments1.xml><?xml version="1.0" encoding="utf-8"?>
<comments xmlns="http://schemas.openxmlformats.org/spreadsheetml/2006/main">
  <authors>
    <author>Harvan Peter</author>
  </authors>
  <commentList>
    <comment ref="B6" authorId="0" shapeId="0">
      <text>
        <r>
          <rPr>
            <b/>
            <sz val="9"/>
            <color indexed="81"/>
            <rFont val="Segoe UI"/>
            <family val="2"/>
            <charset val="238"/>
          </rPr>
          <t>Harvan Peter:</t>
        </r>
        <r>
          <rPr>
            <sz val="9"/>
            <color indexed="81"/>
            <rFont val="Segoe UI"/>
            <family val="2"/>
            <charset val="238"/>
          </rPr>
          <t xml:space="preserve">
cash vs cash. Asi chyba</t>
        </r>
      </text>
    </comment>
  </commentList>
</comments>
</file>

<file path=xl/sharedStrings.xml><?xml version="1.0" encoding="utf-8"?>
<sst xmlns="http://schemas.openxmlformats.org/spreadsheetml/2006/main" count="1016" uniqueCount="634">
  <si>
    <t>Zdroj: MF SR</t>
  </si>
  <si>
    <t xml:space="preserve"> - ostatné</t>
  </si>
  <si>
    <t>B.9</t>
  </si>
  <si>
    <t>% HDP</t>
  </si>
  <si>
    <t>ESA kód</t>
  </si>
  <si>
    <t>[3] Kladné znamienko predstavuje pozitívny vplyv jednorazového opatrenia na saldo VS</t>
  </si>
  <si>
    <t>15. Štrukturálne saldo (13-8) (% potenciálneho HDP)</t>
  </si>
  <si>
    <t>14. Cyklicky upravené primárne saldo (13+6) (% potenciálneho HDP)</t>
  </si>
  <si>
    <t>13. Cyklicky upravené saldo (1-12) (% potenciálneho HDP)</t>
  </si>
  <si>
    <t>12. Cyklická zložka (% potenciálneho HDP)</t>
  </si>
  <si>
    <t>11. Produkčná medzera (% potenciálneho HDP)</t>
  </si>
  <si>
    <t>10. Potenciálny rast HDP (%)</t>
  </si>
  <si>
    <t>9. Reálny rast HDP (%)</t>
  </si>
  <si>
    <t>8. Jednorazové a dočasné efekty</t>
  </si>
  <si>
    <t>7. Primárne saldo VS</t>
  </si>
  <si>
    <t>D.41</t>
  </si>
  <si>
    <t>6. Úrokové náklady</t>
  </si>
  <si>
    <t>S.1314</t>
  </si>
  <si>
    <t>5. Fondy sociálneho zabezpečenia</t>
  </si>
  <si>
    <t>S.1313</t>
  </si>
  <si>
    <t>4. Miestna štátna správa</t>
  </si>
  <si>
    <t>-</t>
  </si>
  <si>
    <t>S.1312</t>
  </si>
  <si>
    <t>3. Regionálna štátna správa</t>
  </si>
  <si>
    <t>S.1311</t>
  </si>
  <si>
    <t>2. Ústredná štátna správa</t>
  </si>
  <si>
    <t>S.13</t>
  </si>
  <si>
    <t>1. Verejná správa</t>
  </si>
  <si>
    <t>Čisté pôžičky (EDP B.9) podsektorov verejnej správy</t>
  </si>
  <si>
    <t>mil. eur</t>
  </si>
  <si>
    <t>Table 4.a  General government expenditure and revenue targets, broken down by main components.</t>
  </si>
  <si>
    <t>ESA Code</t>
  </si>
  <si>
    <t>General government (S13)</t>
  </si>
  <si>
    <t>% GDP</t>
  </si>
  <si>
    <t>nominal mill. €</t>
  </si>
  <si>
    <t>1. Total revenue target</t>
  </si>
  <si>
    <t>TR</t>
  </si>
  <si>
    <t>Of which</t>
  </si>
  <si>
    <t xml:space="preserve">1.1. Taxes on production and imports </t>
  </si>
  <si>
    <t>D.2</t>
  </si>
  <si>
    <t xml:space="preserve">1.2. Current taxes on income, wealth, etc </t>
  </si>
  <si>
    <t>D.5</t>
  </si>
  <si>
    <t xml:space="preserve">1.3. Capital taxes </t>
  </si>
  <si>
    <t>D.91</t>
  </si>
  <si>
    <t xml:space="preserve">1.4. Social contributions </t>
  </si>
  <si>
    <t>D.61</t>
  </si>
  <si>
    <t xml:space="preserve">1.5. Property income  </t>
  </si>
  <si>
    <t>D.4</t>
  </si>
  <si>
    <r>
      <t>1.6. Other</t>
    </r>
    <r>
      <rPr>
        <b/>
        <vertAlign val="superscript"/>
        <sz val="8"/>
        <color indexed="8"/>
        <rFont val="Times New Roman"/>
        <family val="1"/>
        <charset val="238"/>
      </rPr>
      <t>1</t>
    </r>
  </si>
  <si>
    <r>
      <t xml:space="preserve">p.m.: Tax burden </t>
    </r>
    <r>
      <rPr>
        <sz val="8"/>
        <color indexed="8"/>
        <rFont val="Times New Roman"/>
        <family val="1"/>
        <charset val="238"/>
      </rPr>
      <t>(D.2+D.5+D.61+D.91-D.995)</t>
    </r>
    <r>
      <rPr>
        <vertAlign val="superscript"/>
        <sz val="8"/>
        <color indexed="8"/>
        <rFont val="Times New Roman"/>
        <family val="1"/>
        <charset val="238"/>
      </rPr>
      <t>2</t>
    </r>
  </si>
  <si>
    <t>2. Total expenditure target</t>
  </si>
  <si>
    <r>
      <t>TE</t>
    </r>
    <r>
      <rPr>
        <vertAlign val="superscript"/>
        <sz val="7"/>
        <color indexed="8"/>
        <rFont val="Times New Roman"/>
        <family val="1"/>
        <charset val="238"/>
      </rPr>
      <t>3</t>
    </r>
  </si>
  <si>
    <t xml:space="preserve">2.1. Compensation of employees  </t>
  </si>
  <si>
    <t xml:space="preserve">D.1 </t>
  </si>
  <si>
    <t>2.2. Intermediate consumption</t>
  </si>
  <si>
    <t>P.2</t>
  </si>
  <si>
    <t xml:space="preserve">2.3. Social payments </t>
  </si>
  <si>
    <r>
      <t>D.62</t>
    </r>
    <r>
      <rPr>
        <vertAlign val="superscript"/>
        <sz val="7"/>
        <color indexed="8"/>
        <rFont val="Times New Roman"/>
        <family val="1"/>
        <charset val="238"/>
      </rPr>
      <t>6</t>
    </r>
    <r>
      <rPr>
        <sz val="7"/>
        <color indexed="8"/>
        <rFont val="Times New Roman"/>
        <family val="1"/>
        <charset val="238"/>
      </rPr>
      <t>, D.632</t>
    </r>
  </si>
  <si>
    <r>
      <t xml:space="preserve">        of which Unemployment benefits</t>
    </r>
    <r>
      <rPr>
        <b/>
        <vertAlign val="superscript"/>
        <sz val="8"/>
        <color indexed="8"/>
        <rFont val="Times New Roman"/>
        <family val="1"/>
        <charset val="238"/>
      </rPr>
      <t>4</t>
    </r>
  </si>
  <si>
    <t xml:space="preserve">2.4. Interest expenditure </t>
  </si>
  <si>
    <t xml:space="preserve">D.41 </t>
  </si>
  <si>
    <t xml:space="preserve">2.5. Subsidies </t>
  </si>
  <si>
    <t>D.3</t>
  </si>
  <si>
    <t xml:space="preserve">2.6. Gross fixed capital formation </t>
  </si>
  <si>
    <t>P.51</t>
  </si>
  <si>
    <t>2.7. Capital transfers</t>
  </si>
  <si>
    <t xml:space="preserve">D.9 </t>
  </si>
  <si>
    <r>
      <t>2.8. Other</t>
    </r>
    <r>
      <rPr>
        <b/>
        <vertAlign val="superscript"/>
        <sz val="8"/>
        <color indexed="8"/>
        <rFont val="Times New Roman"/>
        <family val="1"/>
        <charset val="238"/>
      </rPr>
      <t>5</t>
    </r>
  </si>
  <si>
    <t>1/ P.11+P.12+P.131+D.39rec+D.7rec+D.9rec (other than D.91rec)</t>
  </si>
  <si>
    <t xml:space="preserve">2/ Including those collected by the EU and including an adjustment for uncollected taxes and social contributions D.995), if appropriate. </t>
  </si>
  <si>
    <t>3/ TR-TE = B.9.</t>
  </si>
  <si>
    <t>4/ Includes cash benefits (D.621 and D.624) and in kind benefits (D.631, under ESA2010 D.632) related to unemployment benefits.</t>
  </si>
  <si>
    <t>5/ D.29pay + D.4pay (other than D.41pay) +D.5pay +D.7pay +P.52+P.53+K.2+D.8.</t>
  </si>
  <si>
    <t>6/ Under ESA95: D6311_D63121_D63131pay; in ESA2010 D632pay</t>
  </si>
  <si>
    <t>7/ Please note that the no-policy change scenario involves the extrapolation of revenue and expenditure trends before adding the impact of the measures included in the</t>
  </si>
  <si>
    <t>forthcoming year's budget.</t>
  </si>
  <si>
    <t>Table 4.b Amounts to be excluded from the expenditure benchmark</t>
  </si>
  <si>
    <t>Level</t>
  </si>
  <si>
    <r>
      <t>1.</t>
    </r>
    <r>
      <rPr>
        <b/>
        <i/>
        <sz val="8"/>
        <color indexed="8"/>
        <rFont val="Times New Roman"/>
        <family val="1"/>
        <charset val="238"/>
      </rPr>
      <t xml:space="preserve"> </t>
    </r>
    <r>
      <rPr>
        <b/>
        <sz val="8"/>
        <color indexed="8"/>
        <rFont val="Times New Roman"/>
        <family val="1"/>
        <charset val="238"/>
      </rPr>
      <t>Expenditure  on EU programmes fully matched  by EU funds revenue</t>
    </r>
  </si>
  <si>
    <t>(nominal value mill. eur)</t>
  </si>
  <si>
    <r>
      <t xml:space="preserve">2. Cyclical unemployment benefit expenditure </t>
    </r>
    <r>
      <rPr>
        <b/>
        <vertAlign val="superscript"/>
        <sz val="8"/>
        <color indexed="8"/>
        <rFont val="Times New Roman"/>
        <family val="1"/>
        <charset val="238"/>
      </rPr>
      <t>1</t>
    </r>
  </si>
  <si>
    <r>
      <t xml:space="preserve">3. Effect of discretionary revenue measures </t>
    </r>
    <r>
      <rPr>
        <b/>
        <vertAlign val="superscript"/>
        <sz val="8"/>
        <color indexed="8"/>
        <rFont val="Times New Roman"/>
        <family val="1"/>
        <charset val="238"/>
      </rPr>
      <t>2</t>
    </r>
  </si>
  <si>
    <t>4. Revenue increases mandated by law</t>
  </si>
  <si>
    <t>1/ Please detail the methodology used to obtain the cyclical component of unemployment benefit expenditure. It should build on unemployment benefit expenditure as defined in COFOG under the code 10.5</t>
  </si>
  <si>
    <t>2/ Revenue increases mandated by law should not be included in the effect of discretionary revenue measures: data reported in rows 3 and 4 should be mutually exclusive.</t>
  </si>
  <si>
    <t>Podklad k výpočtu bodu 2. - Dávky v nezamestnanosti rok t = 0,26 % HDP, rok t+1 = 0,24 % HDP</t>
  </si>
  <si>
    <t>Podklad k výpočtu bodu 2. - Dávky v nezamestnanosti nominálna hodnota rok t = 186,471 mil. €, rok t+1 = 179,221 mil. €</t>
  </si>
  <si>
    <t>Skutočnosť</t>
  </si>
  <si>
    <t>B1*g</t>
  </si>
  <si>
    <t>Zložky reálneho HDP</t>
  </si>
  <si>
    <t>P.3</t>
  </si>
  <si>
    <t xml:space="preserve">4. Konečná spotreba verejnej správy  </t>
  </si>
  <si>
    <t>5. Tvorba hrubého fixného kapitálu</t>
  </si>
  <si>
    <t>6. Zmena stavu zásob a čisté nadobudnutie cenností (% HDP)</t>
  </si>
  <si>
    <t>P.52 + P.53</t>
  </si>
  <si>
    <t>7. Vývoz výrobkov a služieb</t>
  </si>
  <si>
    <t>P.6</t>
  </si>
  <si>
    <t xml:space="preserve">8. Dovoz výrobkov a služieb       </t>
  </si>
  <si>
    <t>P.7</t>
  </si>
  <si>
    <t>Príspevky k reálnemu rastu HDP</t>
  </si>
  <si>
    <t>9. Domáci dopyt spolu</t>
  </si>
  <si>
    <t>10. Zmena stavu zásob a čisté nadobudnutie cenností</t>
  </si>
  <si>
    <t>11. Saldo zahr. obchodu s výrobkami a službami</t>
  </si>
  <si>
    <t>B.11</t>
  </si>
  <si>
    <t>miera rastu</t>
  </si>
  <si>
    <t>2. Potenciálny HDP</t>
  </si>
  <si>
    <t>1. Reálny HDP</t>
  </si>
  <si>
    <t>3. Nominálny HDP</t>
  </si>
  <si>
    <t xml:space="preserve">     z toho</t>
  </si>
  <si>
    <t xml:space="preserve">     1.1 Predpokladaný vplyv agregovaných rozpočtových opatrení na hospodársky rast</t>
  </si>
  <si>
    <t xml:space="preserve">     príspevky:</t>
  </si>
  <si>
    <t xml:space="preserve">     - kapitál</t>
  </si>
  <si>
    <t xml:space="preserve">     - práca</t>
  </si>
  <si>
    <t xml:space="preserve">     - celková produktivita faktorov</t>
  </si>
  <si>
    <t>Tabuľka 1a - Makroekonomický prehľad</t>
  </si>
  <si>
    <t>1. Deflátor HDP</t>
  </si>
  <si>
    <t>2. Deflátor súkromnej spotreby</t>
  </si>
  <si>
    <t>4. Deflátor verejnej spotreby</t>
  </si>
  <si>
    <t>5. Deflátor investícií</t>
  </si>
  <si>
    <t>6. Deflátor exportu tovarov a služieb</t>
  </si>
  <si>
    <t>7. Deflátor importu tovarov a služieb</t>
  </si>
  <si>
    <t>Tabuľka 1b - Cenový vývoj</t>
  </si>
  <si>
    <t xml:space="preserve">1. Počet zamestnaných (tis.) [1] </t>
  </si>
  <si>
    <t xml:space="preserve">4. Produktivita práce na osobu (eur) [4]  </t>
  </si>
  <si>
    <t>5. Produktivita práce na hodinu (eur) [5]</t>
  </si>
  <si>
    <t>6. Odmeny zamestnancov (mil. eur)</t>
  </si>
  <si>
    <t>D.1</t>
  </si>
  <si>
    <t>7. Odmeny na zamestnanca (eur)</t>
  </si>
  <si>
    <t xml:space="preserve">Tabuľka 1c - Ukazovatele trhu práce </t>
  </si>
  <si>
    <t>1. Čisté pôžičky poskytnuté / prijaté od zvyšku sveta</t>
  </si>
  <si>
    <t xml:space="preserve">     z toho:</t>
  </si>
  <si>
    <t xml:space="preserve">     - Tovary a služby</t>
  </si>
  <si>
    <t xml:space="preserve">     - Primárne príjmy a transfery</t>
  </si>
  <si>
    <t xml:space="preserve">     - Kapitálový účet</t>
  </si>
  <si>
    <t>2. Čisté pôžičky poskytnuté / prijaté ostatných sektorov</t>
  </si>
  <si>
    <t>3. Čisté pôžičky poskytnuté / prijaté verejnej správy</t>
  </si>
  <si>
    <t>4. Štatistický rozdiel</t>
  </si>
  <si>
    <t>2. Budgetary Targets</t>
  </si>
  <si>
    <t>Table 2.a. General government budgetary targets broken down by subsector</t>
  </si>
  <si>
    <t>Year t</t>
  </si>
  <si>
    <t>Year t+1</t>
  </si>
  <si>
    <t>Net lending (+) / net borrowing (-) ( B.9) by sub-sector</t>
  </si>
  <si>
    <t>1. General government</t>
  </si>
  <si>
    <t>2. Central government</t>
  </si>
  <si>
    <t>3. State government</t>
  </si>
  <si>
    <t>M</t>
  </si>
  <si>
    <t>4. Local government</t>
  </si>
  <si>
    <t>5. Social security funds</t>
  </si>
  <si>
    <t>6. Interest expenditure</t>
  </si>
  <si>
    <r>
      <t>7. Primary balance</t>
    </r>
    <r>
      <rPr>
        <b/>
        <vertAlign val="superscript"/>
        <sz val="8"/>
        <color indexed="8"/>
        <rFont val="Times New Roman"/>
        <family val="1"/>
        <charset val="238"/>
      </rPr>
      <t>2</t>
    </r>
  </si>
  <si>
    <r>
      <t>8. One-off and other emporary measures</t>
    </r>
    <r>
      <rPr>
        <b/>
        <vertAlign val="superscript"/>
        <sz val="8"/>
        <color indexed="8"/>
        <rFont val="Times New Roman"/>
        <family val="1"/>
        <charset val="238"/>
      </rPr>
      <t>3</t>
    </r>
  </si>
  <si>
    <t>9. Real GDP growth (%) (=1. in Table 1a)</t>
  </si>
  <si>
    <t>10. Potential GDP growth (%) (=2 in Table 1.a)</t>
  </si>
  <si>
    <t>contributions:</t>
  </si>
  <si>
    <t>labour</t>
  </si>
  <si>
    <t>capital</t>
  </si>
  <si>
    <t>total factor productivity</t>
  </si>
  <si>
    <t>11. Output gap (% of potential GDP)</t>
  </si>
  <si>
    <t>12. Cyclical budgetary component (% of potential GDP)</t>
  </si>
  <si>
    <t>13. Cyclically-adjusted balance (1 - 12) (% of potential GDP)</t>
  </si>
  <si>
    <t>14. Cyclically-adjusted primary balance (13 + 6) (% of potential GDP)</t>
  </si>
  <si>
    <t>15. Structural balance (13 - 8) (% of potential GDP)</t>
  </si>
  <si>
    <t>1/ TR-TE= B.9.</t>
  </si>
  <si>
    <t>2/ The primary balance is calculated as (B.9, item 8) plus (D.41, item 9).</t>
  </si>
  <si>
    <t>3/ A plus sign means deficit-reducing one-off measures.</t>
  </si>
  <si>
    <r>
      <t>3. Expenditure and Revenue Projections under the no-policy change scenario</t>
    </r>
    <r>
      <rPr>
        <b/>
        <u/>
        <vertAlign val="superscript"/>
        <sz val="9"/>
        <color indexed="8"/>
        <rFont val="Times New Roman"/>
        <family val="1"/>
        <charset val="238"/>
      </rPr>
      <t>7</t>
    </r>
  </si>
  <si>
    <t>Table 3. General government expenditure and revenue projections at unchanged policies broken down by main components.</t>
  </si>
  <si>
    <t>1. Total revenue at unchanged policies</t>
  </si>
  <si>
    <t>2. Total expenditure at unchanged policies</t>
  </si>
  <si>
    <r>
      <t>D.62</t>
    </r>
    <r>
      <rPr>
        <vertAlign val="superscript"/>
        <sz val="7"/>
        <color indexed="8"/>
        <rFont val="Times New Roman"/>
        <family val="1"/>
        <charset val="238"/>
      </rPr>
      <t>1</t>
    </r>
    <r>
      <rPr>
        <sz val="7"/>
        <color indexed="8"/>
        <rFont val="Times New Roman"/>
        <family val="1"/>
        <charset val="238"/>
      </rPr>
      <t>, D.632</t>
    </r>
  </si>
  <si>
    <t>1/ Under ESA95: D6311_D63121_D63131pay; in ESA2010 D632pay</t>
  </si>
  <si>
    <t>4. Expenditure and Revenue targets.</t>
  </si>
  <si>
    <t>Year t-1</t>
  </si>
  <si>
    <t>Table 4.c  General government expenditure by function.</t>
  </si>
  <si>
    <r>
      <t>4.c.i)</t>
    </r>
    <r>
      <rPr>
        <sz val="12"/>
        <color indexed="8"/>
        <rFont val="Times New Roman"/>
        <family val="1"/>
        <charset val="238"/>
      </rPr>
      <t xml:space="preserve"> </t>
    </r>
    <r>
      <rPr>
        <sz val="8"/>
        <color indexed="8"/>
        <rFont val="Times New Roman"/>
        <family val="1"/>
        <charset val="238"/>
      </rPr>
      <t>General government expenditure on education, healthcare and employment</t>
    </r>
  </si>
  <si>
    <t>% general government expenditure</t>
  </si>
  <si>
    <r>
      <t>Education</t>
    </r>
    <r>
      <rPr>
        <vertAlign val="superscript"/>
        <sz val="8"/>
        <color indexed="8"/>
        <rFont val="Times New Roman"/>
        <family val="1"/>
        <charset val="238"/>
      </rPr>
      <t>1</t>
    </r>
  </si>
  <si>
    <r>
      <t>Health</t>
    </r>
    <r>
      <rPr>
        <vertAlign val="superscript"/>
        <sz val="8"/>
        <color indexed="8"/>
        <rFont val="Times New Roman"/>
        <family val="1"/>
        <charset val="238"/>
      </rPr>
      <t>1</t>
    </r>
  </si>
  <si>
    <r>
      <t>Employement</t>
    </r>
    <r>
      <rPr>
        <vertAlign val="superscript"/>
        <sz val="8"/>
        <color indexed="8"/>
        <rFont val="Times New Roman"/>
        <family val="1"/>
        <charset val="238"/>
      </rPr>
      <t>2</t>
    </r>
  </si>
  <si>
    <t>1/ These expenditure categories should correspond respectively to items 9 and7 in table 4.c.ii).</t>
  </si>
  <si>
    <t>2/ This expenditure category should contain, inter alia, government spending related to active labour market policies (ALMPs) including public</t>
  </si>
  <si>
    <t>employment services. On the contrary, items such as compensation of public employees or vocational training programmes should not be included here.</t>
  </si>
  <si>
    <r>
      <t>4.c.ii)</t>
    </r>
    <r>
      <rPr>
        <b/>
        <sz val="9"/>
        <color indexed="8"/>
        <rFont val="Times New Roman"/>
        <family val="1"/>
        <charset val="238"/>
      </rPr>
      <t xml:space="preserve"> </t>
    </r>
    <r>
      <rPr>
        <b/>
        <sz val="9"/>
        <color indexed="8"/>
        <rFont val="Times New Roman"/>
        <family val="1"/>
        <charset val="238"/>
      </rPr>
      <t>Classification of the functions of the Government</t>
    </r>
  </si>
  <si>
    <t>Functions of the Government</t>
  </si>
  <si>
    <t>COFOG Code</t>
  </si>
  <si>
    <t>1. General public services</t>
  </si>
  <si>
    <t>2. Defense</t>
  </si>
  <si>
    <t>3. Public order and safety</t>
  </si>
  <si>
    <t xml:space="preserve">4. Economic affairs </t>
  </si>
  <si>
    <t>4. Environmental protection</t>
  </si>
  <si>
    <t>6. housing and community amenities</t>
  </si>
  <si>
    <t>7. Health</t>
  </si>
  <si>
    <t>8. Recreation, culture  and religion</t>
  </si>
  <si>
    <t>9. Education</t>
  </si>
  <si>
    <t>10. Social protection</t>
  </si>
  <si>
    <t>11. Total Expenditure (= item 2 in Table 2.c.i)</t>
  </si>
  <si>
    <t>TE</t>
  </si>
  <si>
    <t>5. Description of discretionary measures included in the draft budget.</t>
  </si>
  <si>
    <t>Table 5.a Discretionary measures taken by General Government</t>
  </si>
  <si>
    <t>Budgetary impact</t>
  </si>
  <si>
    <t>List of measures</t>
  </si>
  <si>
    <r>
      <t>Detailed description</t>
    </r>
    <r>
      <rPr>
        <b/>
        <vertAlign val="superscript"/>
        <sz val="8"/>
        <color indexed="8"/>
        <rFont val="Times New Roman"/>
        <family val="1"/>
        <charset val="238"/>
      </rPr>
      <t>1</t>
    </r>
  </si>
  <si>
    <t>Target (Expenditure / Revenue component) ESA 95 Code</t>
  </si>
  <si>
    <t>Accounting  principle</t>
  </si>
  <si>
    <t>Adoption Status</t>
  </si>
  <si>
    <t xml:space="preserve">Year t </t>
  </si>
  <si>
    <t>Year   t+1</t>
  </si>
  <si>
    <t>Year t+2</t>
  </si>
  <si>
    <t>Year t+…</t>
  </si>
  <si>
    <t>(1)</t>
  </si>
  <si>
    <t>(2)</t>
  </si>
  <si>
    <t>…</t>
  </si>
  <si>
    <t>TOTAL</t>
  </si>
  <si>
    <t>1/ Please describe in further detail in case of major fiscal policy reform plans with potential spillover effects for other Member States in the Euro Area  .</t>
  </si>
  <si>
    <t>Table 5.b Discretionary measures taken by Central Government</t>
  </si>
  <si>
    <r>
      <t>Table 5.c Discretionary measures taken by Central Government</t>
    </r>
    <r>
      <rPr>
        <b/>
        <vertAlign val="superscript"/>
        <sz val="8"/>
        <color indexed="8"/>
        <rFont val="Times New Roman"/>
        <family val="1"/>
        <charset val="238"/>
      </rPr>
      <t>1</t>
    </r>
  </si>
  <si>
    <r>
      <t>Detailed description</t>
    </r>
    <r>
      <rPr>
        <b/>
        <vertAlign val="superscript"/>
        <sz val="8"/>
        <color indexed="8"/>
        <rFont val="Times New Roman"/>
        <family val="1"/>
        <charset val="238"/>
      </rPr>
      <t>2</t>
    </r>
  </si>
  <si>
    <t>1/ Please name whether State Government, Local Government and/or Social Security Funds.</t>
  </si>
  <si>
    <t>2/ Please describe in further detail in case of major fiscal policy reform plans with potential spillover effects for other Member States in the Euro Area.</t>
  </si>
  <si>
    <t>Verejná správa (S13)</t>
  </si>
  <si>
    <t>z toho</t>
  </si>
  <si>
    <t>1. Celkové príjmy</t>
  </si>
  <si>
    <t>2. Celkové výdavky</t>
  </si>
  <si>
    <t>1.1. Dane z produkcie a dovozu</t>
  </si>
  <si>
    <t>p.m.: Daňové zaťaženie (D.2+D.5+D.61+D.91-D.995)</t>
  </si>
  <si>
    <t>1.2. Bežné dane z dôchodkov, majetku atď.</t>
  </si>
  <si>
    <t>1.3. Dane z kapitálu</t>
  </si>
  <si>
    <t xml:space="preserve">1.4. Príspevky na sociálne zabezpečenie </t>
  </si>
  <si>
    <t>1.5. Dôchodky z majetku</t>
  </si>
  <si>
    <t xml:space="preserve"> z toho: dávky v nezamestnanosti</t>
  </si>
  <si>
    <t>2.1. Odmeny zamestnancov</t>
  </si>
  <si>
    <t>2.2. Medzispotreba</t>
  </si>
  <si>
    <t>2.3. Celkové sociálne transfery</t>
  </si>
  <si>
    <t>2.4. Úrokové náklady</t>
  </si>
  <si>
    <t xml:space="preserve">2.5. Subvencie </t>
  </si>
  <si>
    <t>2.6. Tvorba hrubého fixného kapitálu</t>
  </si>
  <si>
    <t>3. Konečná spotreba domácností a NISD</t>
  </si>
  <si>
    <t>Rast HDP EA</t>
  </si>
  <si>
    <t>Rast HDP významných obch. partnerov</t>
  </si>
  <si>
    <t>Nominálny efektívny výmenný kurz (% zmena)</t>
  </si>
  <si>
    <t>Výmenný kurz USD/EUR (priemer)</t>
  </si>
  <si>
    <t>Tabuľka 0ii - Hlavné predpoklady</t>
  </si>
  <si>
    <t>1. Vonkajšie prostredie</t>
  </si>
  <si>
    <t>2. Fiškálna politika</t>
  </si>
  <si>
    <t>3. Menová politika, finančný sektor</t>
  </si>
  <si>
    <t xml:space="preserve">    Cena ropy (€)</t>
  </si>
  <si>
    <t xml:space="preserve">    Hrubý dlh VS</t>
  </si>
  <si>
    <t xml:space="preserve">        Euribor 3M (priemer)</t>
  </si>
  <si>
    <t xml:space="preserve">        Vklady</t>
  </si>
  <si>
    <t xml:space="preserve">        Výnos 10 ročného štátneho dlhopisu SR (priemer)</t>
  </si>
  <si>
    <t>4. Demografické trendy</t>
  </si>
  <si>
    <t xml:space="preserve">    Úrokové sadzby:</t>
  </si>
  <si>
    <t xml:space="preserve">    Stav vkladov (rast)</t>
  </si>
  <si>
    <t xml:space="preserve">    Celkový index závislosti</t>
  </si>
  <si>
    <t>nom. HDP</t>
  </si>
  <si>
    <t>2. Zmena hrubého dlhu</t>
  </si>
  <si>
    <t>Príspevky k zmene hrubého dlhu</t>
  </si>
  <si>
    <t>3. Primárne saldo</t>
  </si>
  <si>
    <t>5. Zosúladenie dlhu a deficitu</t>
  </si>
  <si>
    <t>Iné relevantné faktory</t>
  </si>
  <si>
    <t>7. Čistý finančný dlh (1-6)</t>
  </si>
  <si>
    <t>8. Splátky dlhu (existujúce dlhopisy) od konca predchádzajúceho roka</t>
  </si>
  <si>
    <t>10. Priemerná splatnosť*</t>
  </si>
  <si>
    <t>4. Úrokové náklady</t>
  </si>
  <si>
    <t>1.6. Ostatné</t>
  </si>
  <si>
    <t>2.8. Ostatné</t>
  </si>
  <si>
    <r>
      <t>D.62</t>
    </r>
    <r>
      <rPr>
        <sz val="9"/>
        <color indexed="8"/>
        <rFont val="Arial Narrow"/>
        <family val="2"/>
        <charset val="238"/>
      </rPr>
      <t>, D.632</t>
    </r>
  </si>
  <si>
    <t>2.7. Kapitálové transfery</t>
  </si>
  <si>
    <t>RVS - NPC</t>
  </si>
  <si>
    <t>Saldo verejnej správy</t>
  </si>
  <si>
    <t>2013 O</t>
  </si>
  <si>
    <t>2014 NPC</t>
  </si>
  <si>
    <t>2014 RVS</t>
  </si>
  <si>
    <t xml:space="preserve"> - v mil. eur</t>
  </si>
  <si>
    <t>p.m. Primárne saldo VS</t>
  </si>
  <si>
    <r>
      <t xml:space="preserve">Tab X:  Opatrenia v návrhu rozpočtu </t>
    </r>
    <r>
      <rPr>
        <sz val="9"/>
        <color theme="0"/>
        <rFont val="Arial Narrow"/>
        <family val="2"/>
        <charset val="238"/>
      </rPr>
      <t>(% HDP)</t>
    </r>
  </si>
  <si>
    <t>Príjmy VS</t>
  </si>
  <si>
    <t xml:space="preserve"> - jednorazové príjmy</t>
  </si>
  <si>
    <t xml:space="preserve"> - štrukturálne príjmy</t>
  </si>
  <si>
    <t>Výdavky VS</t>
  </si>
  <si>
    <t xml:space="preserve"> - jednorazové výdavky</t>
  </si>
  <si>
    <t xml:space="preserve"> - štrukturálne výdavky</t>
  </si>
  <si>
    <t>* ide o vplyv na saldo VS</t>
  </si>
  <si>
    <t xml:space="preserve"> - opatrenia s neutrálnym vplyvom na saldo VS</t>
  </si>
  <si>
    <t>Pozn.: O - odhad; RVS - Rozpočet verejnej správy na roky 2014 - 2016; NPC - Scenár nezmenených politík</t>
  </si>
  <si>
    <t>Verejné záruky</t>
  </si>
  <si>
    <t>Vzdelávanie</t>
  </si>
  <si>
    <t>Zdravotníctvo</t>
  </si>
  <si>
    <t>% CV</t>
  </si>
  <si>
    <t>Funkcie</t>
  </si>
  <si>
    <t>COFOG kód</t>
  </si>
  <si>
    <t>%  HDP</t>
  </si>
  <si>
    <t>1. Všeobecné verejné služby</t>
  </si>
  <si>
    <t>2. Obrana</t>
  </si>
  <si>
    <t>3. Verejný poriadok a bezpečnosť</t>
  </si>
  <si>
    <t>4. Ekonomická oblasť</t>
  </si>
  <si>
    <t>5. Ochrana životného prostredia</t>
  </si>
  <si>
    <t>6. Bývanie a občianska vybavenosť</t>
  </si>
  <si>
    <t>7. Zdravotníctvo</t>
  </si>
  <si>
    <t>8. Rekreácia, kultúra a náboženstvo</t>
  </si>
  <si>
    <t>9. Vzdelávanie</t>
  </si>
  <si>
    <t>10. Sociálne zabezpečenie</t>
  </si>
  <si>
    <t>Celkové výdavky</t>
  </si>
  <si>
    <t>Tabuľka 4.c.ii) Výdavky verejnej správy podľa klasifikácie COFOG</t>
  </si>
  <si>
    <t>2. Výdavky na dávky v nezamestnanosti nesúvisiace s opatreniami vlády (cyklická zložka)</t>
  </si>
  <si>
    <t>Subsektor</t>
  </si>
  <si>
    <t xml:space="preserve"> - prijaté granty (štátneho rozpočtu, VVŠ, NJF)</t>
  </si>
  <si>
    <t xml:space="preserve"> - územná samospráva</t>
  </si>
  <si>
    <t xml:space="preserve"> - verejné zdravotné poistenie</t>
  </si>
  <si>
    <t xml:space="preserve"> - ostatné subjekty</t>
  </si>
  <si>
    <t>(+) znamená pozitívny vplyv na saldo (vyššie príjmy, úspora výdavkov)</t>
  </si>
  <si>
    <t>Pozn.: Metodika zaznamenávania výdavkov podľa funkčnej klasifikácie sa môže medzi jednotlivými krajinami líšiť. Toto môže spôsobiť, že v rámci rovnakej položky vystupujú v rôznych krajinách odlišné dáta (napr. zdaňované a nezdaňované dôchodky). Klasifikácia COFOG tiež nezohľadňuje výdavky realizované cez daňový systém (napr. daňové bonusy). CV – Celkové výdavky verejnej správy. Zdroj: MF SR</t>
  </si>
  <si>
    <r>
      <t xml:space="preserve">Tab X:  Porovnanie bilancie výdavkov a príjmov a scenára nezmenených politík v roku 2014 </t>
    </r>
    <r>
      <rPr>
        <sz val="10"/>
        <color theme="0"/>
        <rFont val="Arial Narrow"/>
        <family val="2"/>
        <charset val="238"/>
      </rPr>
      <t>(% HDP)</t>
    </r>
  </si>
  <si>
    <t>2014*</t>
  </si>
  <si>
    <t>- opatrenia s neutrálnym vplyvom na saldo VS</t>
  </si>
  <si>
    <t>- jednorazové výdavky</t>
  </si>
  <si>
    <t>- štrukturálne výdavky</t>
  </si>
  <si>
    <r>
      <t xml:space="preserve">Tab 12:  Štruktúra opatrení v návrhu rozpočtu verejnej správy </t>
    </r>
    <r>
      <rPr>
        <sz val="10"/>
        <color rgb="FFFFFFFF"/>
        <rFont val="Arial Narrow"/>
        <family val="2"/>
        <charset val="238"/>
      </rPr>
      <t>(% HDP, porovnanie s NPC)</t>
    </r>
  </si>
  <si>
    <r>
      <t xml:space="preserve">Tabuľka 2a: Vývoj rozpočtov verejnej správy </t>
    </r>
    <r>
      <rPr>
        <sz val="10"/>
        <color indexed="9"/>
        <rFont val="Arial Narrow"/>
        <family val="2"/>
        <charset val="238"/>
      </rPr>
      <t>(v mil. eur)</t>
    </r>
  </si>
  <si>
    <r>
      <t xml:space="preserve">Tabuľka 1d - Sektorová bilancia </t>
    </r>
    <r>
      <rPr>
        <sz val="10"/>
        <color rgb="FFFFFFFF"/>
        <rFont val="Arial Narrow"/>
        <family val="2"/>
        <charset val="238"/>
      </rPr>
      <t xml:space="preserve"> (% HDP) </t>
    </r>
  </si>
  <si>
    <t>Tabuľka 4b: Výdavky vylúčené z výdavkového agregátu</t>
  </si>
  <si>
    <t>Tabuľka 4c.i) Celkové verejné výdavky na vzdelávanie, zdravotníctvo a zamestnanosť</t>
  </si>
  <si>
    <t>Tabuľka 6.b: Ciele EU pre rast a zamestnanosť</t>
  </si>
  <si>
    <t>Hlavný EU2020 indikátor</t>
  </si>
  <si>
    <t>Opatrenie</t>
  </si>
  <si>
    <t>Zamestnanosť</t>
  </si>
  <si>
    <t>Veda a výskum</t>
  </si>
  <si>
    <t>Tabuľka 6.a: Reakcia NPR na špecifické odporúčania pre Slovensko</t>
  </si>
  <si>
    <t>Zmena klímy a energetika</t>
  </si>
  <si>
    <t>Chudoba a sociálna inklúzia</t>
  </si>
  <si>
    <t>Aktuálny odhad salda verejnej správy v roku 2014</t>
  </si>
  <si>
    <t>ZMENY OPROTI SCHVÁLENÉMU ROZPOČTU</t>
  </si>
  <si>
    <t>(ESA 2010; na konsolidovanej báze; bez EÚ prostriedkov)</t>
  </si>
  <si>
    <t>Pôvodný schodok RVS</t>
  </si>
  <si>
    <t>Schválený rozpočet VS schodok (ESA95)</t>
  </si>
  <si>
    <r>
      <t xml:space="preserve"> Rozpočet verejnej správy  - schodok</t>
    </r>
    <r>
      <rPr>
        <sz val="8"/>
        <color rgb="FF000000"/>
        <rFont val="Times New Roman"/>
        <family val="1"/>
        <charset val="238"/>
      </rPr>
      <t xml:space="preserve"> (ESA 95)</t>
    </r>
  </si>
  <si>
    <t>Príjmy z EÚ</t>
  </si>
  <si>
    <t>Zmeny oproti schválenému rozpočtu</t>
  </si>
  <si>
    <t>1. Vplyv zmeny príjmov verejnej správy</t>
  </si>
  <si>
    <t>Výdavky EÚ</t>
  </si>
  <si>
    <t>check</t>
  </si>
  <si>
    <t>Daňové a odvodové príjmy verejnej správy</t>
  </si>
  <si>
    <t>Pohľadávka EÚ</t>
  </si>
  <si>
    <t xml:space="preserve"> - daňové príjmy</t>
  </si>
  <si>
    <t xml:space="preserve">z toho: vplyv ESA2010 </t>
  </si>
  <si>
    <r>
      <t xml:space="preserve">Daňové príjmy ŠR, vrátane sankcií a VPÚ </t>
    </r>
    <r>
      <rPr>
        <i/>
        <sz val="8"/>
        <rFont val="Arial Narrow"/>
        <family val="2"/>
        <charset val="238"/>
      </rPr>
      <t>(akruál)</t>
    </r>
  </si>
  <si>
    <t>z toho: vplyv ESA2010 (vrátane VPÚ)</t>
  </si>
  <si>
    <t xml:space="preserve"> - odvodové príjmy</t>
  </si>
  <si>
    <t>Nedaňové</t>
  </si>
  <si>
    <t>Daňový kredit a daňový bonus ESA 2010</t>
  </si>
  <si>
    <t>Vybrané nedaňové príjmy</t>
  </si>
  <si>
    <t xml:space="preserve"> - zníženie štátom plateného poistného</t>
  </si>
  <si>
    <t>Výpadok z príjmov z dividend</t>
  </si>
  <si>
    <r>
      <t xml:space="preserve">Príjmy z dividend ŠR od FNM SR </t>
    </r>
    <r>
      <rPr>
        <i/>
        <sz val="8"/>
        <rFont val="Arial Narrow"/>
        <family val="2"/>
        <charset val="238"/>
      </rPr>
      <t>(cash)</t>
    </r>
  </si>
  <si>
    <t>Výpadok príjmov z dividend</t>
  </si>
  <si>
    <t xml:space="preserve"> - očak. vplyv na daň. a odvod. príjmy z titulu kolekt. vyjedn.</t>
  </si>
  <si>
    <t xml:space="preserve"> - SPP</t>
  </si>
  <si>
    <t>Príjmy z dividend ŠR (cash)</t>
  </si>
  <si>
    <t>Iné ako daňové príjmy verejnej správy</t>
  </si>
  <si>
    <t xml:space="preserve"> - SEPS</t>
  </si>
  <si>
    <t>Iné ako daňové príjmy ŠR</t>
  </si>
  <si>
    <t>Príjmy novo zaradených subjektov, ktoré neboli súčasťou schváleného rozpočtu</t>
  </si>
  <si>
    <t xml:space="preserve"> - Ostatné</t>
  </si>
  <si>
    <t xml:space="preserve">   - prijmy z prenájmu</t>
  </si>
  <si>
    <t xml:space="preserve"> - Železnice SR</t>
  </si>
  <si>
    <t>Výpadok z predaja emisných kvót</t>
  </si>
  <si>
    <t xml:space="preserve">   - administratívne poplatky (pokuty PMÚ - kartel doprava 44 657 tis. eur)</t>
  </si>
  <si>
    <t xml:space="preserve"> - Národná diaľničná spoločnosť, a. s.</t>
  </si>
  <si>
    <t xml:space="preserve">   - kapitálové príjmy (výpadok emisií MŽP SR)</t>
  </si>
  <si>
    <t>Výpadok z predaja digitálnej dividendy</t>
  </si>
  <si>
    <t xml:space="preserve"> - dopravné podniky miest (BA, BB, ZA, KE)</t>
  </si>
  <si>
    <t xml:space="preserve">   - úrokové príjmy</t>
  </si>
  <si>
    <t>Pokuta PMÚ - dopr. kartel</t>
  </si>
  <si>
    <t xml:space="preserve"> - Agentúra pre núdzové zásoby ropy a ropných výrobkov</t>
  </si>
  <si>
    <t xml:space="preserve">   - digitálna dividenda - Telekominukačný úrad</t>
  </si>
  <si>
    <t>Ostatné</t>
  </si>
  <si>
    <t>Pozitíva iných ako daňových príjmov</t>
  </si>
  <si>
    <t xml:space="preserve">   - iné nedaňové príjmy</t>
  </si>
  <si>
    <t>Korekcie k EÚ fondom (zníženie EU príjmov)</t>
  </si>
  <si>
    <t>Prijaté granty (štátny rozpočet, VVŠ, NJF)</t>
  </si>
  <si>
    <t xml:space="preserve">   - granty a transfery</t>
  </si>
  <si>
    <t xml:space="preserve"> - pokuta PMÚ - kartel doprava </t>
  </si>
  <si>
    <t>Výdavky na obsluhu štátneho dlhu</t>
  </si>
  <si>
    <t xml:space="preserve">Úspora výdavkov na spolufinancovanie a do rozpočtu EÚ </t>
  </si>
  <si>
    <t xml:space="preserve"> - príjmy z podnikateľskej činnosti verejných vysokých škôl</t>
  </si>
  <si>
    <t>Prostriedky na spolufinancovanie</t>
  </si>
  <si>
    <t>Dlh zdravotníckych zariadení</t>
  </si>
  <si>
    <t>Negatíva iných ako daňových príjmov</t>
  </si>
  <si>
    <t>Odvod do rozpočtu EÚ</t>
  </si>
  <si>
    <t>Šetrenie z dlhovej brzdy (viazanie 3%)</t>
  </si>
  <si>
    <t xml:space="preserve"> - dividendy zo spoločností s majetkovou účasťou štátu, resp. FNM SR</t>
  </si>
  <si>
    <t xml:space="preserve">   - úspora na odvode roku 2014</t>
  </si>
  <si>
    <t>Vyššie úrokové náklady</t>
  </si>
  <si>
    <t xml:space="preserve"> - digitálna dividenda</t>
  </si>
  <si>
    <t>Digitálna dividenda</t>
  </si>
  <si>
    <t xml:space="preserve">   - úspora na odvode roku 2013</t>
  </si>
  <si>
    <t xml:space="preserve"> - kapitálové príjmy</t>
  </si>
  <si>
    <t>Transfer Sociálnej poisťovni</t>
  </si>
  <si>
    <t xml:space="preserve"> - príjmy z predaja emisných kvót (EF -12 mil. €, ŠR -49 mil. €)</t>
  </si>
  <si>
    <t>Príjmy z predaja emisných kvót</t>
  </si>
  <si>
    <t>Ďalšie výdavky štátneho rozpočtu</t>
  </si>
  <si>
    <t>Hospodárenie nových subjektov VS</t>
  </si>
  <si>
    <t>Pohľadávky</t>
  </si>
  <si>
    <t xml:space="preserve">   - osobné výdavky</t>
  </si>
  <si>
    <t xml:space="preserve"> - pohľadávky subjektov verejnej správy z obchodného styku</t>
  </si>
  <si>
    <t xml:space="preserve">   - tovary a služby</t>
  </si>
  <si>
    <t xml:space="preserve"> - trvalé zníženie pohľadávky SR voči EÚ - korekcie EÚ</t>
  </si>
  <si>
    <t>EÚ korekcie (zníženie EU pohľadávky)</t>
  </si>
  <si>
    <t xml:space="preserve">   - bežné transfery</t>
  </si>
  <si>
    <t xml:space="preserve">2. Vplyv zmeny výdavkov verejnej správy </t>
  </si>
  <si>
    <t xml:space="preserve">   - kapitálové výdavky</t>
  </si>
  <si>
    <t>Ďalšie výdavkové tituly štátneho rozpočtu</t>
  </si>
  <si>
    <t xml:space="preserve">   - viazanie výdavkov ŠR z titulu aktivácie dlhovej brzdy (3 % z upravených výdavkov ŠR)</t>
  </si>
  <si>
    <t>Zhoršené hospodárenie ostatných subjektov</t>
  </si>
  <si>
    <t xml:space="preserve"> - úspora z titulu vyššieho objemu transferov pre OSVS (BT 245 mil.€ a KT 319 mil.€)</t>
  </si>
  <si>
    <t>ŠFA - osobitný odvod vybraných finančných inštitúcií</t>
  </si>
  <si>
    <t xml:space="preserve"> - viazanie výdavkov ŠR z titulu aktivácie dlhovej brzdy (3 % z upravených výdavkov ŠR)</t>
  </si>
  <si>
    <t>Dlhová brzda</t>
  </si>
  <si>
    <t>ŠFA - osob. odvod z podnikania v regul. odvetviach</t>
  </si>
  <si>
    <t>Verejné zdravotné poistenie</t>
  </si>
  <si>
    <t xml:space="preserve"> - ostatné konsolidované výdavky štátneho rozpočtu, vrátane štátnych finančných aktív</t>
  </si>
  <si>
    <t>ŠFA - prevod peň. prostr. zo zostatku zruš. vkladov na doručiteľa</t>
  </si>
  <si>
    <t>Verejné vysoké školy</t>
  </si>
  <si>
    <t xml:space="preserve"> - daňový kredit a výdavky na verejnoprospešný účel</t>
  </si>
  <si>
    <t>ESA2010 (vrátane VPU)</t>
  </si>
  <si>
    <t>ŠFA - vyhrad. materiál k infraštruktúre SR (uzn.vl.SR č.162/2013, bod B.2.)</t>
  </si>
  <si>
    <t xml:space="preserve">Výdavky na spolufinancovanie k fondom EÚ </t>
  </si>
  <si>
    <t>Výdavky na spolufinancovanie</t>
  </si>
  <si>
    <t>ŠFA - MBHS - dividendy</t>
  </si>
  <si>
    <t>Očakávaný schodok VS (ESA2010)</t>
  </si>
  <si>
    <t>ŠFA -  MO SR - Uznesenia vlády SR č. 364 zo dňa 09.07.2014</t>
  </si>
  <si>
    <t>Úrokové náklady verejnej správy</t>
  </si>
  <si>
    <t>ŠFA - vrátenie preplatku osob. odvod. v regul. odvetviach</t>
  </si>
  <si>
    <t>MF - odvod do rozpočtu EÚ za rok 2013 (stihlo sa vyplatiť do konca roku 2013)</t>
  </si>
  <si>
    <t>Výdavky ostatných subjektov verejnej správy</t>
  </si>
  <si>
    <t>MF - splátka pohľadávky dividend SEPS, a. s. z roku 2013</t>
  </si>
  <si>
    <t>Výdavky novo zaradených subjektov, ktoré neboli súčasťou schváleného rozpočtu</t>
  </si>
  <si>
    <t>MF - vplyv na daň. a odvod. príjmy - kolekt. vyjedn.- zapracované v daniach</t>
  </si>
  <si>
    <t>MF - korekcie EÚ</t>
  </si>
  <si>
    <t>MF - dlh zdravotníckych zariadení v roku 2014</t>
  </si>
  <si>
    <t>MF - superdividendy SPP, a. s. - VPS</t>
  </si>
  <si>
    <t>Štátny rozpočet - SPOLU</t>
  </si>
  <si>
    <t>Obce</t>
  </si>
  <si>
    <t>Dopravné podniky miest (BA, BB, ZA, KE)</t>
  </si>
  <si>
    <t xml:space="preserve"> - Sociálna poisťovňa</t>
  </si>
  <si>
    <t>VÚC</t>
  </si>
  <si>
    <t>Fond národného majetku SR</t>
  </si>
  <si>
    <t>vyhodenie dividend</t>
  </si>
  <si>
    <t xml:space="preserve"> - FNM SR</t>
  </si>
  <si>
    <t>Sociálna poisťovňa</t>
  </si>
  <si>
    <t xml:space="preserve"> - Verejné vysoké školy</t>
  </si>
  <si>
    <t xml:space="preserve"> - RTVS</t>
  </si>
  <si>
    <t>Environmentálny fond</t>
  </si>
  <si>
    <t>vyhodenie EAU</t>
  </si>
  <si>
    <t xml:space="preserve"> - Environmentálny fond</t>
  </si>
  <si>
    <t>Slovenská konsolidačná, a. s.</t>
  </si>
  <si>
    <t>Národný jadrový fond</t>
  </si>
  <si>
    <t>Záväzky</t>
  </si>
  <si>
    <t>RTVS</t>
  </si>
  <si>
    <r>
      <t xml:space="preserve"> Očakávaná skutočnosť  verejnej správy  - schodok </t>
    </r>
    <r>
      <rPr>
        <sz val="8"/>
        <color rgb="FF000000"/>
        <rFont val="Times New Roman"/>
        <family val="1"/>
        <charset val="238"/>
      </rPr>
      <t>(ESA 2010)</t>
    </r>
  </si>
  <si>
    <t>Slovenský pozemkový fond</t>
  </si>
  <si>
    <t>Železnice SR</t>
  </si>
  <si>
    <t>Národná diaľničná spoločnosť, a. s.</t>
  </si>
  <si>
    <t>Agentúra pre núdzové zásoby ropy a ropných výrobkov</t>
  </si>
  <si>
    <r>
      <t xml:space="preserve">Ostatné </t>
    </r>
    <r>
      <rPr>
        <i/>
        <sz val="9"/>
        <rFont val="Arial Narrow"/>
        <family val="2"/>
        <charset val="238"/>
      </rPr>
      <t>(neuvedené)</t>
    </r>
  </si>
  <si>
    <t>Ostatné subjekty VS - SPOLU</t>
  </si>
  <si>
    <t>Aktuálny schodok RVS</t>
  </si>
  <si>
    <r>
      <t xml:space="preserve">Transfery štátneho rozpočtu v rámci verejnej správy </t>
    </r>
    <r>
      <rPr>
        <sz val="8"/>
        <color rgb="FFFFFFFF"/>
        <rFont val="Times New Roman"/>
        <family val="1"/>
        <charset val="238"/>
      </rPr>
      <t>(v tis. eur)</t>
    </r>
  </si>
  <si>
    <t>Bežné</t>
  </si>
  <si>
    <t>Kapitálové</t>
  </si>
  <si>
    <t>SPOLU</t>
  </si>
  <si>
    <t>Príspevkové organizácie</t>
  </si>
  <si>
    <t>Štátny dlh</t>
  </si>
  <si>
    <t>CELKOM</t>
  </si>
  <si>
    <t>Obce - konsolidované transfery DP obcí</t>
  </si>
  <si>
    <t>Územná samospráva</t>
  </si>
  <si>
    <t>DPFO danovy bonus + zamestnanecka premia</t>
  </si>
  <si>
    <t>Vplyv ESA2010 (vrátane VPÚ)</t>
  </si>
  <si>
    <t>p.m. vplyv ESA2010</t>
  </si>
  <si>
    <t>zmena VPU</t>
  </si>
  <si>
    <t>ESA2010</t>
  </si>
  <si>
    <t>Nižšie transfery štátneho rozpočtu a ostatné</t>
  </si>
  <si>
    <t>Hospodárenie ostatných subjektov VS</t>
  </si>
  <si>
    <t>P.51g</t>
  </si>
  <si>
    <t>[1] TR-TE= B.9.</t>
  </si>
  <si>
    <t xml:space="preserve">Pozn: CV - Celkové výdavky verejnej správy. </t>
  </si>
  <si>
    <t>9. Podiel dlhu denominovaného v zahraničnej mene (% HDP)</t>
  </si>
  <si>
    <t>Pozn.:* Ide o splatnosť štátneho dlhu ku koncu roka</t>
  </si>
  <si>
    <t>D.62, D.632</t>
  </si>
  <si>
    <t>[2] D.29p + D.4p (okrem D.41p) +D.5p +D.7p +P.52+P.53+NP+D.8.</t>
  </si>
  <si>
    <t>[2] Primárne saldo je počítané ako (B.9, položka 8) plus (D.41, položka 9).</t>
  </si>
  <si>
    <t>[1] P.11+P.12+P.131+D.39r+D.7r+D.9r (okrem D.91r)</t>
  </si>
  <si>
    <t>STARE</t>
  </si>
  <si>
    <t>Rast svetového HDP bez EU</t>
  </si>
  <si>
    <t>Rast importov vo svete v stálych cenách bez EU</t>
  </si>
  <si>
    <t>Tabuľka 5a: Opatrenia zahrnuté v návrhu rozpočtu verejnej správy (ESA 2010, % HDP, porovnanie voči NPC)</t>
  </si>
  <si>
    <t xml:space="preserve">    Čisté pôžičky poskytnuté / prijaté verejnej správy (% HDP)</t>
  </si>
  <si>
    <t xml:space="preserve"> - Rozdiely medzi cash a akruálom</t>
  </si>
  <si>
    <t xml:space="preserve"> - Čistý nárast finančných aktív</t>
  </si>
  <si>
    <t xml:space="preserve"> - Efekty zhodnotenia a iné</t>
  </si>
  <si>
    <t>p.m. Implicitná úroková miera</t>
  </si>
  <si>
    <t>6. Likvidné finančné aktíva</t>
  </si>
  <si>
    <t>z toho: príjmy z privatizácie</t>
  </si>
  <si>
    <t xml:space="preserve">    Vývoj obyvateľstva v produktívnom veku (rast)</t>
  </si>
  <si>
    <t>Príjmy</t>
  </si>
  <si>
    <t>Daňové príjmy spolu</t>
  </si>
  <si>
    <t>S. 13</t>
  </si>
  <si>
    <t>Dane z produkcie</t>
  </si>
  <si>
    <t>Dane z príjmu</t>
  </si>
  <si>
    <t>Odvodové príjmy</t>
  </si>
  <si>
    <t>Nedaňové príjmy spolu</t>
  </si>
  <si>
    <t>Výdavky</t>
  </si>
  <si>
    <t>Pozn. (+) zvýšenie príjmov a zníženie výdavkov</t>
  </si>
  <si>
    <t>CSR</t>
  </si>
  <si>
    <r>
      <t xml:space="preserve">Tabuľka 2b: Vývoj dlhu verejnej správy </t>
    </r>
    <r>
      <rPr>
        <sz val="10"/>
        <color theme="4"/>
        <rFont val="Arial Narrow"/>
        <family val="2"/>
        <charset val="238"/>
      </rPr>
      <t>(% HDP)</t>
    </r>
  </si>
  <si>
    <t>Tabuľka 2c: Podmienené záväzky (% HDP)</t>
  </si>
  <si>
    <t>Tabauľka 3:  Bilancia  výdavkov a príjmov verejnej správy podľa scenára nezmenených politík (členenie podľa komponentov)</t>
  </si>
  <si>
    <t xml:space="preserve">Tabuľka 4a:  Bilancia cieľovaných výdavkov a príjmov verejnej správy </t>
  </si>
  <si>
    <t>z toho:</t>
  </si>
  <si>
    <r>
      <t xml:space="preserve">Zdroj: </t>
    </r>
    <r>
      <rPr>
        <i/>
        <sz val="10"/>
        <color theme="1"/>
        <rFont val="Arial Narrow"/>
        <family val="2"/>
        <charset val="238"/>
      </rPr>
      <t>MF SR</t>
    </r>
  </si>
  <si>
    <r>
      <t>1.6. Ostatné</t>
    </r>
    <r>
      <rPr>
        <vertAlign val="superscript"/>
        <sz val="10"/>
        <color indexed="8"/>
        <rFont val="Arial Narrow"/>
        <family val="2"/>
        <charset val="238"/>
      </rPr>
      <t>1</t>
    </r>
  </si>
  <si>
    <r>
      <t>2.8. Ostatné</t>
    </r>
    <r>
      <rPr>
        <vertAlign val="superscript"/>
        <sz val="10"/>
        <color indexed="8"/>
        <rFont val="Arial Narrow"/>
        <family val="2"/>
        <charset val="238"/>
      </rPr>
      <t>2</t>
    </r>
  </si>
  <si>
    <r>
      <t>1.</t>
    </r>
    <r>
      <rPr>
        <i/>
        <sz val="10"/>
        <color indexed="8"/>
        <rFont val="Arial Narrow"/>
        <family val="2"/>
        <charset val="238"/>
      </rPr>
      <t xml:space="preserve"> </t>
    </r>
    <r>
      <rPr>
        <sz val="10"/>
        <color indexed="8"/>
        <rFont val="Arial Narrow"/>
        <family val="2"/>
        <charset val="238"/>
      </rPr>
      <t>Výdavky na programy EÚ plne kryté príjmami z fondov EÚ</t>
    </r>
  </si>
  <si>
    <t>Cena ropy (Brent, EUR/barel)</t>
  </si>
  <si>
    <t xml:space="preserve">Tabuľka 1d - Sektorová bilancia  (% HDP) </t>
  </si>
  <si>
    <t>Tabuľka 2a: Vývoj rozpočtov verejnej správy (v mil. eur)</t>
  </si>
  <si>
    <t>Tabuľka 2b: Vývoj dlhu verejnej správy (% HDP)</t>
  </si>
  <si>
    <t>Tabuľka 4a:  Bilancia cieľovaných výdavkov a príjmov verejnej správy</t>
  </si>
  <si>
    <t xml:space="preserve">Povinne tabuľky </t>
  </si>
  <si>
    <t>z toho: spojené s EFSF a ESM</t>
  </si>
  <si>
    <t>n/a</t>
  </si>
  <si>
    <t>1.a. z toho investície plne kryté z príjmami z fondov EÚ</t>
  </si>
  <si>
    <t>4. Automatická zmena príjmov z dôvodu uplatnovania legislatívy</t>
  </si>
  <si>
    <t>Integrácia marginalizovaných rómskych komunít (vzdelávanie, trh práce a sociálna inklúzia)</t>
  </si>
  <si>
    <t>Podpora výskumu a inovácií</t>
  </si>
  <si>
    <t>3. HICP [1]</t>
  </si>
  <si>
    <t>Granty a transfery</t>
  </si>
  <si>
    <t>Subvencie</t>
  </si>
  <si>
    <t>P.11+P.12</t>
  </si>
  <si>
    <t>D.3p</t>
  </si>
  <si>
    <t>3. Zmena príjmov z titulu opatrení (vplyv diskrečných príjmových opatrení)</t>
  </si>
  <si>
    <t>Spolu príjmy</t>
  </si>
  <si>
    <t>1. Hrubý dlh</t>
  </si>
  <si>
    <t>[2] D.29p + D.4p (okremt D.41p) +D.5p +D.7p +P.52+P.53+NP+D.8.</t>
  </si>
  <si>
    <t>[1] P.11+P.12+P.131+D.39r+D.7r+D.9r (okremt D.91r)</t>
  </si>
  <si>
    <r>
      <t>2.8. Ostatné</t>
    </r>
    <r>
      <rPr>
        <vertAlign val="superscript"/>
        <sz val="10"/>
        <color rgb="FF000000"/>
        <rFont val="Arial Narrow"/>
        <family val="2"/>
        <charset val="238"/>
      </rPr>
      <t>2</t>
    </r>
  </si>
  <si>
    <r>
      <t>1.6. Ostatné</t>
    </r>
    <r>
      <rPr>
        <vertAlign val="superscript"/>
        <sz val="10"/>
        <color rgb="FF000000"/>
        <rFont val="Arial Narrow"/>
        <family val="2"/>
        <charset val="238"/>
      </rPr>
      <t>1</t>
    </r>
  </si>
  <si>
    <t>Kapitálové výdavky, z toho:</t>
  </si>
  <si>
    <t>Tabuľka 6.a: Reakcia NPR na špecifické odporúčania pre Slovensko</t>
  </si>
  <si>
    <t>Zvyšovanie atraktivity učiteľského povolania</t>
  </si>
  <si>
    <t>Zvyšovanie kvality vysokého školstva</t>
  </si>
  <si>
    <t>Spolu výdavky</t>
  </si>
  <si>
    <t xml:space="preserve">       z toho</t>
  </si>
  <si>
    <t>Popis opatrenia s prepojením na CSR</t>
  </si>
  <si>
    <t>Dosiahnuť strednodobý rozpočtový cieľ v roku 2020. Zabezpečiť dlhodobú udržateľnosť verejných financií, a to najmä systému zdravotnej starostlivosti a dôchodkového systému.</t>
  </si>
  <si>
    <t>Prebieha príprava zavedenia systému rozpočtovania založenom na výsledkoch, ktorý by mal pomôcť naviazať prideľované zdroje na reálne dosiahnuté výsledky. Rozpočet VZP na rok 2021 tak bude v detailnejšej programovej štruktúre s merateľnými ukazovateľmi pre vybrané oblasti zdravotníctva. V rámci projektu stratifikácie ústavnej zdravotnej starostlivosti v roku 2019 MZ pripravilo prvotný legislatívny návrh. Stratégia týkajúca sa následnej starostlivosti bola schválená vládou v auguste 2019. V septembri vláda schválila aj návrh stratifikácie nemocníc. Prebieha tiež zavádzanie systému platieb podľa diagnóz (DRG), ktorý má zvýšiť spravodlivosť platieb za zdravotnú starostlivosť a zlepšiť efektívnosť hospodárenia nemocníc.</t>
  </si>
  <si>
    <t>Zavedenie predvolenej sporiacej stratégie v II. pilieri dôchodkového systému</t>
  </si>
  <si>
    <t>Revízia výdavkov na politiky trhu práce a sociálne politiky identifikovala nesúlad medzi zložením majetku sporiteľov a ich časovým horizontom sporenia. Predvolená sporiaca stratégia definuje časť majetku, ktorá má byť alokovaná do akcií podľa veku sporiteľa. Pri jej zavedení sa odporúča upraviť aj výplatnú fázu, keďže vhodnosť voľby optimálnej investičnej stratégie ovplyvňuje aj nastavenie podmienok výplaty dôchodku. Pre zníženie rizika neadekvátneho dôchodku u súčasných sporiteľov je potrebný presun aj týchto sporiteľov do predvolenej stratégie. Zavedenie predvolenej stratégie výrazne zvýši úspory sporiteľov v II. pilieri a podporí tak dlhodobú udržateľnosť dôchodkového systému a verejných financií.</t>
  </si>
  <si>
    <t>Zlepšovať kvalitu a inkluzívnosť vzdelávania na všetkých úrovniach a podporovať zručnosti v súlade s potrebami trhu práce. Zlepšiť prístup k cenovo dostupnej a kvalitnej starostlivosti o deti a dlhodobej starostlivosti. Podporovať integráciu znevýhodnených skupín, najmä Rómov.</t>
  </si>
  <si>
    <t>Pokračuje zvyšovanie atraktivity učiteľského povolania najmä opakovaným zvyšovaním platov učiteľov, ktoré presahuje rámec deklarovaný Programovým vyhlásením vlády SR. Po viacročnom zvyšovaní sa od januára 2020 platy navýšia o ďalších 10 %. Okrem toho sa zvýšili tarifné platy pre začínajúcich učiteľov od septembra 2019 o ďalších 9,5 % s plným dopadom na verejné financie od roku 2020. Nový zákon o pedagogických a odborných zamestnancoch rieši väzbu medzi odmeňovaním učiteľov a kvalitou ich výučby úpravou atestačného konania, ktoré je podmienkou pre kariérny rast. Lepšia príprava budúcich učiteľov je obsahom novovyhlásenej výzvy v tejto oblasti. Zmeny v duálnom vzdelávaní podporujú participáciu škôl a zamestnávateľov znižovaním bariér pre vstup do systému aj priamymi dotáciami zamestnávateľov pre tento účel.</t>
  </si>
  <si>
    <t>Od roku 2021 nadobúda účinnosť novela zákona o povinnom predprimárnom vzdelávaní v materskej škole pre všetky deti od piatich rokov. Implementácia si bude vyžadovať rozširovanie existujúcich kapacít materských škôl, ktoré bude financované primárne zo štrukturálnych fondov. Pokračuje sa v realizácii národných projektov zameraných na podporu inkluzívneho vzdelávania detí so špeciálnymi potrebami v MŠ a ZŠ a neformálneho vzdelávania detí z marginalizovaných rómskych komunít. K podpore detí a žiakov zo znevýhodneného prostredia prispieva aj schválenie tzv. „obedov zadarmo“ – dotácia pre podporu výchovy k stravovacím návykom –  pre deti posledného ročníka MŠ od januára 2019 a žiakov základných škôl od septembra 2019. Plný vplyv opatrenia sa prejaví v roku 2020; náklady odhadované na rok 2020 sú približne 115 mil. eur.</t>
  </si>
  <si>
    <t>V súvislosti s rozvojom a dostupnosťou zariadení pre starostlivosť o deti do troch rokov sa spustia viaceré podporné projekty.  Na podporu zariadení starostlivosti o deti do troch rokov sa začali finančne podporovať verejní aj súkromní prevádzkovatelia zariadení (celková finančná alokácia podpory predstavuje 13,3 mil. eur). Do konca roka 2018 boli zatiaľ schválené projekty pre 49 prevádzkovateľov s finančnou alokáciou 4,9 mil. eur. Pre zvýšenie zamestnanosti osôb s rodičovskými povinnosťami, najmä žien, sa od septembra 2019 spustil projekt flexibilných foriem zamestnávania s finančnou alokáciu 11 mil. eur.</t>
  </si>
  <si>
    <t>Nové alebo modifikované nástroje služieb zamestnanosti</t>
  </si>
  <si>
    <r>
      <t>Pokračuje sa v implementácii</t>
    </r>
    <r>
      <rPr>
        <i/>
        <sz val="9"/>
        <color rgb="FF000000"/>
        <rFont val="Arial Narrow"/>
        <family val="2"/>
        <charset val="238"/>
      </rPr>
      <t xml:space="preserve"> Akčného plánu pre posilnenie integrácie dlhodobo nezamestnaných na trh práce </t>
    </r>
    <r>
      <rPr>
        <sz val="9"/>
        <color rgb="FF000000"/>
        <rFont val="Arial Narrow"/>
        <family val="2"/>
        <charset val="238"/>
      </rPr>
      <t>v SR so zameraním na aktivačné opatrenia pre znevýhodnené skupiny, najmä ľudí s nízkou kvalifikáciou, marginalizovaných rómskych komunít a mladých ľudí bez dostatočného vzdelania. Zlepšenie situácie v integrácii znevýhodnených skupín sa dosiahne inovovanými opatreniami, najmä komplexným prístupom k personalizovaným službám poskytovaním špecializovaného poradenstva, bilanciou kompetencií znevýhodnených uchádzačov o zamestnanie, pokračovaním zavádzania nového systému vytvárania profilov a poskytovaním cielených programov navrhnutých zamestnávateľmi na základe potrieb regionálneho trhu práce.
Zvyšovanie zručností na trhu práce bude podporené aj systémom opatrení na zlepšenie adaptability na zmeny na trhu práce. Od apríla sa spustil národný projekt Sektorovo riadenými inováciami k efektívnemu trhu práce v SR, ktorý má zlepšiť predvídanie potrieb v oblasti zručností a zamestnaní, zvýšiť kvalitu a kapacity verejných služieb zamestnanosti na dosiahnutie lepšieho súladu ponuky a dopytu na trhu práce. Celková alokácia projektu predstavuje takmer 20 mil. eur s realizáciou do februára 2023.</t>
    </r>
  </si>
  <si>
    <t xml:space="preserve">Viaceré pripravované opatrenia cielia zníženie bariér mobility pracovnej sily na Slovensku. Za účelom zvýšenia mobility pracovnej sily sa v rámci Štátneho fondu rozvoja bývania zavedie od roku 2020 nový účel podpory na obstaranie ubytovacieho domu. Podporí sa tak predovšetkým bývanie pre zamestnancov firiem, ktoré zamestnávajú ľudí aj zo vzdialenejších regiónov Slovenska, resp. zahraničných pracovníkov. S cieľom podpory mobility pracovnej sily sa tiež v daňovej legislatíve od roku 2020 zavádza oslobodenie nepeňažného príjmu z dôvodu čiastočnej úhrady nákladov na ubytovanie zo strany zamestnávateľa do výšky maximálne 100 eur. Zatraktívnenie a zvýšenie záujmu súkromného sektora o oblasť nájomného bývania bude podporené zvýhodnenými úverovými podmienkami pre  obstaranie tohto typu bývania. V rámci schválenej Stratégie pracovnej mobility cudzincov v SR  budú zavedené ďalšie opatrenia na zníženie bariér pre zamestnávanie cudzincov, napríklad zjednodušenie uznávania kvalifikácie a vzdelania. </t>
  </si>
  <si>
    <t>Zacieliť hospodársku politiku súvisiacu s investíciami na zdravotnú starostlivosť, výskum a inovácie, dopravu, najmä na jej udržateľnosť, na digitálnu infraštruktúru, energetickú účinnosť, konkurencieschopnosť malých a stredných podnikov a sociálne bývanie, a to s ohľadom na regionálne rozdiely. Vo verejnom obstarávaní zvýšiť uplatňovanie kritérií kvality a nákladov životného cyklu.</t>
  </si>
  <si>
    <t>Vláda schválila komplexnú rekonštrukciu fakultnej nemocnice v Banskej Bystrici, ktorá by mala byť dokončená do roku 2023. Zároveň sa pripravuje projekt novej univerzitnej nemocnice v Martine. Do roku 2023 sa počíta aj s otvorením nového komplexu univerzitnej nemocnice v Bratislave (UNBA). V rámci tohto projektu začali v auguste 2019 búracie práce už existujúceho skeletonu na mieste, kde by mala vyrásť nová hlavná budova UNBA.</t>
  </si>
  <si>
    <t>S účinnosťou od januára 2020 sa zlepšia podmienky podpory výstavby nájomných bytov pre podnikateľov aj samosprávy. Podnikateľom sa upravia podmienky výhodného úveru zo ŠFRB na financovanie obstaranie nájomných bytov. Ide najmä o zvýšenie limitu maximálnej výšky úveru a priemernej podlahovej plochy a odstránenie limitu celkových maximálnych oprávnených nákladov na m2 podlahovej plochy bytu. Výhodnejšie podmienky budú platiť aj pre samosprávy, a to tak v prípade dotácii MDV SR, ako aj podmienok čerpania úveru zo ŠFRB. Nová úprava zvýši všeobecný limit maximálnych obstarávacích nákladov a zároveň zohľadní špecifiká krajských miest.</t>
  </si>
  <si>
    <r>
      <t xml:space="preserve">Napreduje rozširovanie podpory elektronickej a automatizovanej komunikácie s finančnou správou, implementácia opatrení z už schválených antibyrokratických podnikateľských balíčkov, či ďalšia optimalizácia služieb obchodného registra. Posledný tretí balíček schválený vo februári 2019 sa zameriava na elektronizáciu služieb a zefektívnenie procesov pri začatí podnikania. Zjednodušia sa pravidlá pri povoľovaní podnikania, ubudnúť by mali rôzne povinnosti a predkladanie potvrdení napríklad v oblasti hygieny alebo stavebného konania. Bol schválený návrh novely zákona o dani z príjmov, ktorý malým a stredným podnikom uľahčí plnenie daňových povinností. 
Do konca roka 2019 by sa mal schváliť 1. akčný plán </t>
    </r>
    <r>
      <rPr>
        <i/>
        <sz val="9"/>
        <color rgb="FF000000"/>
        <rFont val="Arial Narrow"/>
        <family val="2"/>
        <charset val="238"/>
      </rPr>
      <t>Stratégie hospodárskej politiky SR do roku 2030  na podporu konkurencieschopnosť aj malých a stredných podnikov</t>
    </r>
    <r>
      <rPr>
        <sz val="9"/>
        <color rgb="FF000000"/>
        <rFont val="Arial Narrow"/>
        <family val="2"/>
        <charset val="238"/>
      </rPr>
      <t>. Plán obsahuje 42 opatrení s realizáciou v rokoch 2020 a 2021, vrátane protikrízových opatrení. Plán obsahuje napríklad mechanizmus na udržanie zamestnancov v prípade vypuknutia hospodárskej krízy po vzore inštitútu Kurzarbeit, odpojenie mzdových príplatkov od minimálnej mzdy alebo zavedenie princípu one in – one out do legislatívneho procesu.
Po dvoch vlnách pokračuje tretia vlna znižovania administratívnej záťaže využívaním IT systémov verejnej správy zrušením prekladania povinných dokumentov v komunikácii so štátom. Predpokladané výdavky predstavujú v roku 2020 približne 6,5 mil. eur na zavedenie nových IT systémov.</t>
    </r>
  </si>
  <si>
    <r>
      <t xml:space="preserve">Posilnia sa princípy </t>
    </r>
    <r>
      <rPr>
        <i/>
        <sz val="9"/>
        <color rgb="FF000000"/>
        <rFont val="Arial Narrow"/>
        <family val="2"/>
        <charset val="238"/>
      </rPr>
      <t>Hodnoty za peniaze</t>
    </r>
    <r>
      <rPr>
        <sz val="9"/>
        <color rgb="FF000000"/>
        <rFont val="Arial Narrow"/>
        <family val="2"/>
        <charset val="238"/>
      </rPr>
      <t xml:space="preserve"> v doprave pomocou prioritizácie produktívnych investícií. Ministerstvo financií v spolupráci s ministerstvom dopravy a výstavby navrhnú analyticky podložený zoznam priorít a plán prípravy a výstavby ciest a diaľnic a plán modernizácie železničnej siete na Slovensku do roku 2030. Základom pre plánovanie výstavby bude výpočet spoločenskej návratnosti projektu. Výber priorít zohľadní dopravné hľadisko, spoločenský prínos projektov, kapacity štátu pripraviť projekty, rozpočtové obmedzenia, kapacitu stavebného sektora a ekonomický cyklus a potenciál pre rozvoj regiónov. Efektívnosť výdavkov v doprave sa zvýši aj opatreniami navrhnutými v audite Železníc Slovenskej republiky (ŽSR). </t>
    </r>
  </si>
  <si>
    <t>Naďalej zlepšovať účinnosť súdneho systému a zamerať sa na posilnenie jeho nezávislosti, a to aj pri menovaní sudcov. Zvýšiť úsilie zamerané na odhaľovanie a stíhanie korupcie, a to najmä v prípadoch korupcie veľkého rozsahu.</t>
  </si>
  <si>
    <t>Pozornosť v súdnictve bude zameraná na riešenie problému starých exekučných konaní. Bude pokračovať zlepšovanie poskytovania a tiež zvyšovanie dostupnosti právnej pomoci prostredníctvom Centra právnej pomoci. V súlade s Programovým vyhlásením vlády SR sa pripraví zákon o justičnej štátnej službe. S cieľom zvýšenia účinnosti a efektivity súdnictva bol od augusta 2019 zriadený inštitút hosťujúceho sudcu. Cieľom novely bolo vytvoriť predpoklady pre riešenie situácií, ktoré negatívne ovplyvňujú fungovanie súdov tým, že spôsobujú dočasnú absenciu zákonného sudcu (napríklad materská alebo rodičovská dovolenka, prerušenie výkonu funkcie sudcu, stáž sudcu a pod.). Rozpočtové náklady na zavedenie tohto opatrenia predstavujú 3,2 mil. eur ročne.</t>
  </si>
  <si>
    <t>Zvýšiť úsilie zamerané na odhaľovanie a stíhanie korupcie</t>
  </si>
  <si>
    <t>Od marca 2019 vstupuje do účinnosti nová právna úprava ochrany oznamovateľov korupcie tzv. whistleblowerov. Ohlasovateľov korupcie bude chrániť nový špecializovaný Úrad na ochranu oznamovateľov protispoločenskej činnosti. Momentálne prebiehajú výberové konania na zvolenie jeho predsedu. Od roku 2017 sa tiež implementuje spoločný projekt s OECD týkajúci sa protikorupčných opatrení a tvorby stratégií na riadenie rizík spojených s podvodmi a korupciou. Hlavným výstupom projektu bude akčný plán, ktorý bude predstavený v októbri 2019. Cieľom je zlepšiť procesy riadenia rizík spojených s korupciou a podvodmi v oblasti implementácie európskych štrukturálnych a investičných fondov.</t>
  </si>
  <si>
    <r>
      <t xml:space="preserve">Na zlepšenie sociálnej integrácie bude pokračovať implementácia viacerých projektov. Ide o národné projekty zamerané na podporu inklúzie vylúčených komunít v oblastiach sociálnych služieb a sociálnej práce, vo vzdelávaní, pri vysporiadavaní pozemkov a pri monitorovaní a vyhodnocovaní politík.  Do konca roka 2019 sa predpokladá schválenie projektových zámerov a zabezpečenie kontinuálneho pokračovania druhých fáz národných projektov </t>
    </r>
    <r>
      <rPr>
        <i/>
        <sz val="9"/>
        <color theme="1"/>
        <rFont val="Arial Narrow"/>
        <family val="2"/>
        <charset val="238"/>
      </rPr>
      <t xml:space="preserve">Terénna sociálna práca a terénna práca v obciach s prítomnosťou MRK </t>
    </r>
    <r>
      <rPr>
        <sz val="9"/>
        <color theme="1"/>
        <rFont val="Arial Narrow"/>
        <family val="2"/>
        <charset val="238"/>
      </rPr>
      <t xml:space="preserve">a </t>
    </r>
    <r>
      <rPr>
        <i/>
        <sz val="9"/>
        <color theme="1"/>
        <rFont val="Arial Narrow"/>
        <family val="2"/>
        <charset val="238"/>
      </rPr>
      <t>Komunitné centrá.</t>
    </r>
  </si>
  <si>
    <t>Popis opatrenia s prepojením na cieľ</t>
  </si>
  <si>
    <t>Od januára 2020 sa zvyšuje tzv. superodpočet výdavkov na výskum a vývoj na úroveň 200 % a súčasne aj odpočet z medziročného prírastku výdavkov na výskum a vývoj na úroveň 100 %. Cieľom opatrenia je zvyšovanie motivácií súkromného sektora vynakladať väčšie objemy vlastných prostriedkov na oblasť výskumu a vývoja.</t>
  </si>
  <si>
    <t>Po viacročnom zvyšovaní sa od januára 2020 platy navýšia o ďalších 10 %. Okrem toho sa zvýšili tarifné platy pre začínajúcich učiteľov od septembra 2019 o ďalších 9,5 % s plným dopadom na verejné financie od roku 2020. Nový zákon o pedagogických a odborných zamestnancoch rieši väzbu medzi odmeňovaním učiteľov a kvalitou ich výučby úpravou atestačného konania, ktoré je podmienkou pre kariérny rast. Lepšia príprava budúcich učiteľov je obsahom novovyhlásenej výzvy v tejto oblasti. Zmeny v duálnom vzdelávaní podporujú participáciu škôl a zamestnávateľov znižovaním bariér pre vstup do systému aj priamymi dotáciami zamestnávateľov pre tento účel.</t>
  </si>
  <si>
    <t>Od roku 2021 nadobúda účinnosť novela zákona o povinnom predprimárnom vzdelávaní v materskej škole pre všetky deti od piatich rokov. Implementácia si bude vyžadovať rozširovanie existujúcich kapacít materských škôl, ktoré bude financované primárne zo štrukturálnych fondov. Pokračuje sa v realizácii národných projektov zameraných na podporu inkluzívneho vzdelávania detí so špeciálnymi potrebami v MŠ a ZŠ a neformálneho vzdelávania detí z marginalizovaných rómskych komunít. K podpore detí a žiakov zo znevýhodneného prostredia prispieva aj schválenie tzv. „obedov zadarmo“ – dotácia pre podporu výchovy k stravovacím návykom –  pre deti posledného ročníka MŠ od januára 2019 a žiakov základných škôl od septembra 2019. Plný vplyv opatrenia sa prejaví v roku 2020; náklady odhadované na rok 2020 sú približne 115 mil. eur.</t>
  </si>
  <si>
    <t>Novovzniknutá Slovenská akreditačná agentúra začne pôsobiť od januára 2020. V oblasti hodnotenia výskumnej činnosti vysokých škôl sa očakáva participácia externých odborníkov. Výzva na podporu tvorby profesijne orientovaných vysokoškolských študijných programov z decembra 2018 zabezpečí lepšiu prepojenosť s trhom práce. Na zvýšenie súkromných zdrojov vo vysokom školstve sa od nového školského roka 2019/2020 zaviedla možnosť poskytovať podnikové štipendiá pre vysokoškolákov. Umožňuje to zamestnávateľom zlepšiť motivácie pre štúdium odborov s nedostatkom absolventov pre potreby trhu práce.</t>
  </si>
  <si>
    <r>
      <t xml:space="preserve">Na zlepšenie sociálnej integrácie bude pokračovať implementácia národných projektov zameraných na podporu inklúzie vylúčených komunít v oblastiach sociálnych služieb a sociálnej práce, vo vzdelávaní, pri vysporiadavaní pozemkov a pri monitorovaní a vyhodnocovaní politík. Do konca roka 2019 sa predpokladá schválenie projektových zámerov a zabezpečenie kontinuálneho pokračovania druhých fáz národných projektov </t>
    </r>
    <r>
      <rPr>
        <i/>
        <sz val="9"/>
        <color rgb="FF000000"/>
        <rFont val="Arial Narrow"/>
        <family val="2"/>
        <charset val="238"/>
      </rPr>
      <t>Terénna sociálna práca</t>
    </r>
    <r>
      <rPr>
        <sz val="9"/>
        <color rgb="FF000000"/>
        <rFont val="Arial Narrow"/>
        <family val="2"/>
        <charset val="238"/>
      </rPr>
      <t xml:space="preserve"> </t>
    </r>
    <r>
      <rPr>
        <i/>
        <sz val="9"/>
        <color rgb="FF000000"/>
        <rFont val="Arial Narrow"/>
        <family val="2"/>
        <charset val="238"/>
      </rPr>
      <t xml:space="preserve">a terénna práca v obciach s prítomnosťou MRK </t>
    </r>
    <r>
      <rPr>
        <sz val="9"/>
        <color rgb="FF000000"/>
        <rFont val="Arial Narrow"/>
        <family val="2"/>
        <charset val="238"/>
      </rPr>
      <t>a</t>
    </r>
    <r>
      <rPr>
        <i/>
        <sz val="9"/>
        <color rgb="FF000000"/>
        <rFont val="Arial Narrow"/>
        <family val="2"/>
        <charset val="238"/>
      </rPr>
      <t xml:space="preserve"> Komunitné centrá</t>
    </r>
    <r>
      <rPr>
        <sz val="9"/>
        <color rgb="FF000000"/>
        <rFont val="Arial Narrow"/>
        <family val="2"/>
        <charset val="238"/>
      </rPr>
      <t>.</t>
    </r>
  </si>
  <si>
    <t>Znížiť energetickú náročnosť ekonomiky, zvýšiť separáciu odpadov a zaviesť zelené verejné obstarávanie</t>
  </si>
  <si>
    <r>
      <t xml:space="preserve">Dotácie na kúpu vozidiel s alternatívnymi palivami a zálohovanie jednorazových nápojových obalov prispejú  k zvýšeniu energetickej účinnosti hospodárstva. Novela zákona o dotáciách umožnila poskytovať dotácie na automobily s alternatívnym pohonom od novembra 2019. Schválený zákon o zálohovaní jednorazových nápojových obalov zaviedol osobitný zálohový systém zberu pre PET fľaše a plechovky od januára 2022. Vláda v októbri 2019 schválila </t>
    </r>
    <r>
      <rPr>
        <i/>
        <sz val="9"/>
        <color rgb="FF000000"/>
        <rFont val="Arial Narrow"/>
        <family val="2"/>
        <charset val="238"/>
      </rPr>
      <t xml:space="preserve">Koncepciu rozvoja a realizácie zeleného verejného obstarávania. </t>
    </r>
    <r>
      <rPr>
        <sz val="9"/>
        <color rgb="FF000000"/>
        <rFont val="Arial Narrow"/>
        <family val="2"/>
        <charset val="238"/>
      </rPr>
      <t>Uvádza konkrétne opatrenia, ktoré by mali naštartovať využívanie zeleného verejného obstarávania. Ide napríklad o prípravu metodiky k zelenému obstarávaniu, kladenie dôrazu na školenia, pomenovanie komodít, ktoré sa dajú zelene obstarať, či predloženie novely zákona o verejnom obstarávaní.</t>
    </r>
  </si>
  <si>
    <r>
      <t xml:space="preserve">Novela zákona o dotáciách umožnila poskytovať dotácie na automobily s alternatívnym pohonom od novembra 2019. Schválený zákon o zálohovaní jednorazových nápojových obalov zaviedol osobitný zálohový systém zberu pre PET fľaše a plechovky od januára 2022. Vláda v októbri 2019 schválila </t>
    </r>
    <r>
      <rPr>
        <i/>
        <sz val="9"/>
        <color rgb="FF000000"/>
        <rFont val="Arial Narrow"/>
        <family val="2"/>
        <charset val="238"/>
      </rPr>
      <t>Koncepciu rozvoja a realizácie zeleného verejného obstarávania</t>
    </r>
    <r>
      <rPr>
        <sz val="9"/>
        <color rgb="FF000000"/>
        <rFont val="Arial Narrow"/>
        <family val="2"/>
        <charset val="238"/>
      </rPr>
      <t>. Uvádza konkrétne opatrenia, ktoré by mali naštartovať využívanie zeleného verejného obstarávania. Ide napríklad o prípravu metodiky k zelenému obstarávaniu, kladenie dôrazu na školenia, pomenovanie komodít, ktoré sa dajú zelene obstarať, či predloženie novely zákona o verejnom obstarávaní.</t>
    </r>
  </si>
  <si>
    <t>Zosúlaďovanie pracovného a rodinného života</t>
  </si>
  <si>
    <t>Zlepšiť podporu mobility na trhu práce</t>
  </si>
  <si>
    <t>Zabezpečiť dlhodobú udržateľnosť systému zdravotnej starostlivosti</t>
  </si>
  <si>
    <t>Zvýšenie atraktivity učiteľského povolania a kvality vo vzdelávaní</t>
  </si>
  <si>
    <t>Inklúzia znevýhodnených skupín v školstve</t>
  </si>
  <si>
    <t>Podpora marginalizovaných rómskych komunít</t>
  </si>
  <si>
    <t>Zacieliť hospodársku politiku na investície v rámci sektora zdravotnej starostlivosti</t>
  </si>
  <si>
    <t>Zvýšit počet nájomných bytov a zlepšiť dostupnosť bývania na Slovensku</t>
  </si>
  <si>
    <t>Znížiť administratívnu záťaž podnikateľského prostredia, najmä malých a stredných podnikov</t>
  </si>
  <si>
    <t>Efektívnejšie a udržateľnejšie výdavky v doprave</t>
  </si>
  <si>
    <t>Zvýšiť účinnosť súdneho systému</t>
  </si>
  <si>
    <t>Posilnenie inklúzie vo vzdelávaní</t>
  </si>
  <si>
    <t>2020 NPC</t>
  </si>
  <si>
    <t xml:space="preserve">Kompenzácie </t>
  </si>
  <si>
    <t>Medzispotreba</t>
  </si>
  <si>
    <t>Celkové sociálne transfery, z toho:</t>
  </si>
  <si>
    <t>D.6P</t>
  </si>
  <si>
    <t>zvýšenie rodičovského príspevku</t>
  </si>
  <si>
    <t>zdvojnásobenie vianočného príspevku</t>
  </si>
  <si>
    <t>navýšenie príspevku na opatrovanie ZŤP</t>
  </si>
  <si>
    <t>spomalenie rastu dôchodkového veku (novela zákona o sociálnom poistení)</t>
  </si>
  <si>
    <t>príspevok pre prvákov na ZŠ (novela zákona o prídavku na dieťa)</t>
  </si>
  <si>
    <t>viazanie kapitálových výdavkov v obrane</t>
  </si>
  <si>
    <t>viazanie kapitálových výdavkov v doprave</t>
  </si>
  <si>
    <t>obce</t>
  </si>
  <si>
    <t>2019 = priebežný monitoring</t>
  </si>
  <si>
    <t>Pozn.: 2019 = priebežný monitoring</t>
  </si>
  <si>
    <t>Zvýšenie spotrebnej dane z tabakových výrobkov</t>
  </si>
  <si>
    <t>Znížená sadzba DPH na ďalšie potraviny</t>
  </si>
  <si>
    <t>Zvýšenie nezdaniteľnej časti základu dane na 21-násobok životného minima</t>
  </si>
  <si>
    <t>Znížená sadzba dane z príjmu pre SZČO a firmy na 15% pre obrat do 100 tis. eur</t>
  </si>
  <si>
    <t>Zvýšenie odpočtu na vedu a výskum na 150 % od 2019 a 200 % od 2020</t>
  </si>
  <si>
    <t>Odpočet daňovej straty pre ostatné firmy max. do 50 % základu dane počas 5 rokov</t>
  </si>
  <si>
    <t>Nová odpisová skupina pre elektromobily</t>
  </si>
  <si>
    <t>13. a 14. plat - legislatívne zmeny</t>
  </si>
  <si>
    <t xml:space="preserve">   dofinancovanie zdravotníctva</t>
  </si>
  <si>
    <t>D632</t>
  </si>
  <si>
    <t>Tabuľka 0i - Základné predpoklady</t>
  </si>
  <si>
    <t>[1] 3-mesačný Euribor</t>
  </si>
  <si>
    <t>[2] 10-ročný vládny dlhopis SR</t>
  </si>
  <si>
    <t>[1] Index v 2015 = 100</t>
  </si>
  <si>
    <t>2. Počet odpracovaných hodín (mil.) [2]</t>
  </si>
  <si>
    <t xml:space="preserve">3. Miera nezamestnanosti (%) [3]  </t>
  </si>
  <si>
    <t>[2] Podľa definície národných účtov</t>
  </si>
  <si>
    <t>[3] Harmonizovaná miera podľa Eurostatu (úrovne)</t>
  </si>
  <si>
    <t>[4] Reálne HDP na zamestnanú osobu</t>
  </si>
  <si>
    <t>[5] Reálne HDP na odpracovanú hodinu</t>
  </si>
  <si>
    <t>Krátkodobá úroková miera (ročný priemer) [1]</t>
  </si>
  <si>
    <t>Dlhodobá úroková miera (ročný priemer) [2]</t>
  </si>
  <si>
    <t>[1] Celková zamestnanosť podľa národných účtov, domáci koncept</t>
  </si>
</sst>
</file>

<file path=xl/styles.xml><?xml version="1.0" encoding="utf-8"?>
<styleSheet xmlns="http://schemas.openxmlformats.org/spreadsheetml/2006/main" xmlns:mc="http://schemas.openxmlformats.org/markup-compatibility/2006" xmlns:x14ac="http://schemas.microsoft.com/office/spreadsheetml/2009/9/ac" mc:Ignorable="x14ac">
  <numFmts count="42">
    <numFmt numFmtId="43" formatCode="_-* #,##0.00\ _€_-;\-* #,##0.00\ _€_-;_-* &quot;-&quot;??\ _€_-;_-@_-"/>
    <numFmt numFmtId="164" formatCode="_-* #,##0.00\ _S_k_-;\-* #,##0.00\ _S_k_-;_-* &quot;-&quot;??\ _S_k_-;_-@_-"/>
    <numFmt numFmtId="165" formatCode="0.0"/>
    <numFmt numFmtId="166" formatCode="&quot;   &quot;@"/>
    <numFmt numFmtId="167" formatCode="&quot;      &quot;@"/>
    <numFmt numFmtId="168" formatCode="&quot;         &quot;@"/>
    <numFmt numFmtId="169" formatCode="&quot;            &quot;@"/>
    <numFmt numFmtId="170" formatCode="&quot;               &quot;@"/>
    <numFmt numFmtId="171" formatCode="_-[$€-2]* #,##0.00_-;\-[$€-2]* #,##0.00_-;_-[$€-2]* &quot;-&quot;??_-"/>
    <numFmt numFmtId="172" formatCode="#,##0\ &quot;SIT&quot;;\-#,##0\ &quot;SIT&quot;"/>
    <numFmt numFmtId="173" formatCode="#,##0.0"/>
    <numFmt numFmtId="174" formatCode="_-* #,##0_-;\-* #,##0_-;_-* &quot;-&quot;_-;_-@_-"/>
    <numFmt numFmtId="175" formatCode="_-* #,##0.00_-;\-* #,##0.00_-;_-* &quot;-&quot;??_-;_-@_-"/>
    <numFmt numFmtId="176" formatCode="&quot;$&quot;#,##0_);\(&quot;$&quot;#,##0\)"/>
    <numFmt numFmtId="177" formatCode="_-&quot;¢&quot;* #,##0_-;\-&quot;¢&quot;* #,##0_-;_-&quot;¢&quot;* &quot;-&quot;_-;_-@_-"/>
    <numFmt numFmtId="178" formatCode="_-&quot;¢&quot;* #,##0.00_-;\-&quot;¢&quot;* #,##0.00_-;_-&quot;¢&quot;* &quot;-&quot;??_-;_-@_-"/>
    <numFmt numFmtId="179" formatCode="[Black]#,##0.0;[Black]\-#,##0.0;;"/>
    <numFmt numFmtId="180" formatCode="[Black][&gt;0.05]#,##0.0;[Black][&lt;-0.05]\-#,##0.0;;"/>
    <numFmt numFmtId="181" formatCode="[Black][&gt;0.5]#,##0;[Black][&lt;-0.5]\-#,##0;;"/>
    <numFmt numFmtId="182" formatCode="\$#,##0.00\ ;\(\$#,##0.00\)"/>
    <numFmt numFmtId="183" formatCode="_(* #,##0.00_);_(* \(#,##0.00\);_(* &quot;-&quot;??_);_(@_)"/>
    <numFmt numFmtId="184" formatCode="_-* #,##0.00\ &quot;Kč&quot;_-;\-* #,##0.00\ &quot;Kč&quot;_-;_-* &quot;-&quot;??\ &quot;Kč&quot;_-;_-@_-"/>
    <numFmt numFmtId="185" formatCode="[$-409]mmm\-yy;@"/>
    <numFmt numFmtId="186" formatCode="_-* #,##0.0\ _S_k_-;\-* #,##0.0\ _S_k_-;_-* &quot;-&quot;??\ _S_k_-;_-@_-"/>
    <numFmt numFmtId="187" formatCode="#,##0_ ;\-#,##0\ "/>
    <numFmt numFmtId="188" formatCode="0.000"/>
    <numFmt numFmtId="189" formatCode="_-* #,##0.000\ _S_k_-;\-* #,##0.000\ _S_k_-;_-* &quot;-&quot;??\ _S_k_-;_-@_-"/>
    <numFmt numFmtId="190" formatCode="_-* #,##0.000\ _€_-;\-* #,##0.000\ _€_-;_-* &quot;-&quot;???\ _€_-;_-@_-"/>
    <numFmt numFmtId="191" formatCode="_-* #,##0.000\ _€_-;\-* #,##0.000\ _€_-;_-* &quot;-&quot;?\ _€_-;_-@_-"/>
    <numFmt numFmtId="192" formatCode="_-* #,##0\ _S_k_-;\-* #,##0\ _S_k_-;_-* &quot;-&quot;??\ _S_k_-;_-@_-"/>
    <numFmt numFmtId="193" formatCode="_-* #,##0\ _€_-;\-* #,##0\ _€_-;_-* &quot;-&quot;???\ _€_-;_-@_-"/>
    <numFmt numFmtId="194" formatCode="#,##0.0_ ;\-#,##0.0\ "/>
    <numFmt numFmtId="195" formatCode="#,##0.0000_ ;\-#,##0.0000\ "/>
    <numFmt numFmtId="196" formatCode="#,##0.00000000"/>
    <numFmt numFmtId="197" formatCode="#,##0.00_ ;\-#,##0.00\ "/>
    <numFmt numFmtId="198" formatCode="#,##0.000"/>
    <numFmt numFmtId="199" formatCode="0.0%"/>
    <numFmt numFmtId="200" formatCode="_-* #,##0\ _€_-;\-* #,##0\ _€_-;_-* &quot;-&quot;??\ _€_-;_-@_-"/>
    <numFmt numFmtId="201" formatCode="#,##0.00000"/>
    <numFmt numFmtId="202" formatCode="_-* #,##0.0\ _€_-;\-* #,##0.0\ _€_-;_-* &quot;-&quot;?\ _€_-;_-@_-"/>
    <numFmt numFmtId="203" formatCode="_-* #,##0.00\ _€_-;\-* #,##0.00\ _€_-;_-* &quot;-&quot;?\ _€_-;_-@_-"/>
    <numFmt numFmtId="204" formatCode="&quot; &quot;#,##0.00&quot; &quot;;&quot;-&quot;#,##0.00&quot; &quot;;&quot; -&quot;00&quot; &quot;;&quot; &quot;@&quot; &quot;"/>
  </numFmts>
  <fonts count="142" x14ac:knownFonts="1">
    <font>
      <sz val="11"/>
      <color theme="1"/>
      <name val="Arial Narrow"/>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Narrow"/>
      <family val="2"/>
      <charset val="238"/>
    </font>
    <font>
      <b/>
      <sz val="10"/>
      <color rgb="FFFFFFFF"/>
      <name val="Arial Narrow"/>
      <family val="2"/>
      <charset val="238"/>
    </font>
    <font>
      <b/>
      <sz val="10"/>
      <color rgb="FF000000"/>
      <name val="Arial Narrow"/>
      <family val="2"/>
      <charset val="238"/>
    </font>
    <font>
      <b/>
      <sz val="9"/>
      <color rgb="FF000000"/>
      <name val="Arial Narrow"/>
      <family val="2"/>
      <charset val="238"/>
    </font>
    <font>
      <sz val="9"/>
      <color rgb="FF000000"/>
      <name val="Arial Narrow"/>
      <family val="2"/>
      <charset val="238"/>
    </font>
    <font>
      <i/>
      <sz val="9"/>
      <color rgb="FF000000"/>
      <name val="Arial Narrow"/>
      <family val="2"/>
      <charset val="238"/>
    </font>
    <font>
      <i/>
      <sz val="8"/>
      <color rgb="FF000000"/>
      <name val="Arial Narrow"/>
      <family val="2"/>
      <charset val="238"/>
    </font>
    <font>
      <sz val="10"/>
      <name val="Arial"/>
      <family val="2"/>
      <charset val="238"/>
    </font>
    <font>
      <b/>
      <sz val="9"/>
      <color theme="1"/>
      <name val="Arial Narrow"/>
      <family val="2"/>
      <charset val="238"/>
    </font>
    <font>
      <sz val="9"/>
      <color theme="1"/>
      <name val="Arial Narrow"/>
      <family val="2"/>
      <charset val="238"/>
    </font>
    <font>
      <b/>
      <sz val="10"/>
      <color theme="0"/>
      <name val="Arial Narrow"/>
      <family val="2"/>
      <charset val="238"/>
    </font>
    <font>
      <sz val="9"/>
      <name val="Times New Roman"/>
      <family val="1"/>
    </font>
    <font>
      <sz val="10"/>
      <name val="Arial CE"/>
      <charset val="238"/>
    </font>
    <font>
      <sz val="10"/>
      <name val="Times New Roman"/>
      <family val="1"/>
      <charset val="238"/>
    </font>
    <font>
      <sz val="11"/>
      <name val="Arial CE"/>
      <family val="2"/>
      <charset val="238"/>
    </font>
    <font>
      <b/>
      <sz val="18"/>
      <name val="Arial"/>
      <family val="2"/>
      <charset val="238"/>
    </font>
    <font>
      <b/>
      <sz val="12"/>
      <name val="Arial"/>
      <family val="2"/>
      <charset val="238"/>
    </font>
    <font>
      <u/>
      <sz val="10"/>
      <color indexed="12"/>
      <name val="Arial"/>
      <family val="2"/>
      <charset val="238"/>
    </font>
    <font>
      <sz val="10"/>
      <name val="Courier"/>
      <family val="3"/>
    </font>
    <font>
      <sz val="11"/>
      <color theme="1"/>
      <name val="Calibri"/>
      <family val="2"/>
      <scheme val="minor"/>
    </font>
    <font>
      <sz val="11"/>
      <color theme="1"/>
      <name val="Calibri"/>
      <family val="2"/>
      <charset val="238"/>
      <scheme val="minor"/>
    </font>
    <font>
      <sz val="10"/>
      <color indexed="8"/>
      <name val="Arial"/>
      <family val="2"/>
    </font>
    <font>
      <sz val="10"/>
      <name val="Arial"/>
      <family val="2"/>
    </font>
    <font>
      <b/>
      <sz val="18"/>
      <name val="Arial CE"/>
      <charset val="238"/>
    </font>
    <font>
      <b/>
      <sz val="12"/>
      <name val="Arial CE"/>
      <charset val="238"/>
    </font>
    <font>
      <sz val="12"/>
      <name val="Times New Roman"/>
      <family val="1"/>
      <charset val="238"/>
    </font>
    <font>
      <sz val="12"/>
      <color indexed="24"/>
      <name val="Modern"/>
      <family val="3"/>
      <charset val="255"/>
    </font>
    <font>
      <b/>
      <sz val="18"/>
      <color indexed="24"/>
      <name val="Modern"/>
      <family val="3"/>
      <charset val="255"/>
    </font>
    <font>
      <b/>
      <sz val="12"/>
      <color indexed="24"/>
      <name val="Modern"/>
      <family val="3"/>
      <charset val="255"/>
    </font>
    <font>
      <i/>
      <sz val="8"/>
      <name val="Arial Narrow"/>
      <family val="2"/>
      <charset val="238"/>
    </font>
    <font>
      <sz val="9"/>
      <color theme="0"/>
      <name val="Arial Narrow"/>
      <family val="2"/>
      <charset val="238"/>
    </font>
    <font>
      <b/>
      <sz val="9"/>
      <color theme="0"/>
      <name val="Arial Narrow"/>
      <family val="2"/>
      <charset val="238"/>
    </font>
    <font>
      <sz val="11"/>
      <color indexed="8"/>
      <name val="Calibri"/>
      <family val="2"/>
      <charset val="238"/>
    </font>
    <font>
      <sz val="10"/>
      <name val="Arial CE"/>
    </font>
    <font>
      <sz val="11"/>
      <color indexed="8"/>
      <name val="Calibri"/>
      <family val="2"/>
    </font>
    <font>
      <sz val="11"/>
      <color indexed="8"/>
      <name val="Arial Narrow"/>
      <family val="2"/>
      <charset val="238"/>
    </font>
    <font>
      <sz val="10"/>
      <name val="Arial Narrow"/>
      <family val="2"/>
      <charset val="238"/>
    </font>
    <font>
      <sz val="9"/>
      <name val="Arial Narrow"/>
      <family val="2"/>
      <charset val="238"/>
    </font>
    <font>
      <sz val="10"/>
      <color theme="1"/>
      <name val="Arial Narrow"/>
      <family val="2"/>
      <charset val="238"/>
    </font>
    <font>
      <b/>
      <sz val="9"/>
      <name val="Arial Narrow"/>
      <family val="2"/>
      <charset val="238"/>
    </font>
    <font>
      <sz val="10"/>
      <color indexed="9"/>
      <name val="Arial Narrow"/>
      <family val="2"/>
      <charset val="238"/>
    </font>
    <font>
      <b/>
      <sz val="11"/>
      <color theme="0"/>
      <name val="Arial Narrow"/>
      <family val="2"/>
      <charset val="238"/>
    </font>
    <font>
      <b/>
      <sz val="11"/>
      <color theme="1"/>
      <name val="Arial Narrow"/>
      <family val="2"/>
      <charset val="238"/>
    </font>
    <font>
      <sz val="8"/>
      <color rgb="FF000000"/>
      <name val="Arial Narrow"/>
      <family val="2"/>
      <charset val="238"/>
    </font>
    <font>
      <i/>
      <sz val="9"/>
      <name val="Arial Narrow"/>
      <family val="2"/>
      <charset val="238"/>
    </font>
    <font>
      <sz val="8"/>
      <color rgb="FF000000"/>
      <name val="Times New Roman"/>
      <family val="1"/>
      <charset val="238"/>
    </font>
    <font>
      <sz val="7"/>
      <color theme="1"/>
      <name val="Calibri"/>
      <family val="2"/>
      <charset val="238"/>
      <scheme val="minor"/>
    </font>
    <font>
      <sz val="11"/>
      <color theme="1"/>
      <name val="Times New Roman"/>
      <family val="1"/>
      <charset val="238"/>
    </font>
    <font>
      <sz val="7"/>
      <color rgb="FF000000"/>
      <name val="Times New Roman"/>
      <family val="1"/>
      <charset val="238"/>
    </font>
    <font>
      <b/>
      <sz val="7"/>
      <color rgb="FF000000"/>
      <name val="Times New Roman"/>
      <family val="1"/>
      <charset val="238"/>
    </font>
    <font>
      <b/>
      <sz val="8"/>
      <color rgb="FF000000"/>
      <name val="Times New Roman"/>
      <family val="1"/>
      <charset val="238"/>
    </font>
    <font>
      <i/>
      <sz val="7"/>
      <color rgb="FF000000"/>
      <name val="Times New Roman"/>
      <family val="1"/>
      <charset val="238"/>
    </font>
    <font>
      <b/>
      <vertAlign val="superscript"/>
      <sz val="8"/>
      <color indexed="8"/>
      <name val="Times New Roman"/>
      <family val="1"/>
      <charset val="238"/>
    </font>
    <font>
      <sz val="8"/>
      <color indexed="8"/>
      <name val="Times New Roman"/>
      <family val="1"/>
      <charset val="238"/>
    </font>
    <font>
      <vertAlign val="superscript"/>
      <sz val="8"/>
      <color indexed="8"/>
      <name val="Times New Roman"/>
      <family val="1"/>
      <charset val="238"/>
    </font>
    <font>
      <vertAlign val="superscript"/>
      <sz val="7"/>
      <color indexed="8"/>
      <name val="Times New Roman"/>
      <family val="1"/>
      <charset val="238"/>
    </font>
    <font>
      <sz val="7"/>
      <color indexed="8"/>
      <name val="Times New Roman"/>
      <family val="1"/>
      <charset val="238"/>
    </font>
    <font>
      <sz val="8"/>
      <color theme="1"/>
      <name val="Times New Roman"/>
      <family val="1"/>
      <charset val="238"/>
    </font>
    <font>
      <sz val="7"/>
      <color theme="1"/>
      <name val="Times New Roman"/>
      <family val="1"/>
      <charset val="238"/>
    </font>
    <font>
      <b/>
      <sz val="9"/>
      <color rgb="FF000000"/>
      <name val="Times New Roman"/>
      <family val="1"/>
      <charset val="238"/>
    </font>
    <font>
      <b/>
      <i/>
      <sz val="8"/>
      <color indexed="8"/>
      <name val="Times New Roman"/>
      <family val="1"/>
      <charset val="238"/>
    </font>
    <font>
      <b/>
      <sz val="8"/>
      <color indexed="8"/>
      <name val="Times New Roman"/>
      <family val="1"/>
      <charset val="238"/>
    </font>
    <font>
      <sz val="10"/>
      <name val="Arial"/>
      <family val="2"/>
      <charset val="238"/>
    </font>
    <font>
      <sz val="10"/>
      <color rgb="FFFFFFFF"/>
      <name val="Arial Narrow"/>
      <family val="2"/>
      <charset val="238"/>
    </font>
    <font>
      <sz val="8"/>
      <color theme="1"/>
      <name val="Arial Narrow"/>
      <family val="2"/>
      <charset val="238"/>
    </font>
    <font>
      <b/>
      <sz val="9"/>
      <color theme="1"/>
      <name val="Times New Roman"/>
      <family val="1"/>
      <charset val="238"/>
    </font>
    <font>
      <b/>
      <sz val="8"/>
      <color theme="1"/>
      <name val="Times New Roman"/>
      <family val="1"/>
      <charset val="238"/>
    </font>
    <font>
      <b/>
      <sz val="7"/>
      <color theme="1"/>
      <name val="Times New Roman"/>
      <family val="1"/>
      <charset val="238"/>
    </font>
    <font>
      <b/>
      <u/>
      <sz val="9"/>
      <color theme="1"/>
      <name val="Times New Roman"/>
      <family val="1"/>
      <charset val="238"/>
    </font>
    <font>
      <b/>
      <u/>
      <vertAlign val="superscript"/>
      <sz val="9"/>
      <color indexed="8"/>
      <name val="Times New Roman"/>
      <family val="1"/>
      <charset val="238"/>
    </font>
    <font>
      <b/>
      <u/>
      <sz val="8"/>
      <color theme="1"/>
      <name val="Times New Roman"/>
      <family val="1"/>
      <charset val="238"/>
    </font>
    <font>
      <sz val="12"/>
      <color theme="1"/>
      <name val="Times New Roman"/>
      <family val="1"/>
      <charset val="238"/>
    </font>
    <font>
      <sz val="12"/>
      <color indexed="8"/>
      <name val="Times New Roman"/>
      <family val="1"/>
      <charset val="238"/>
    </font>
    <font>
      <b/>
      <sz val="9"/>
      <color indexed="8"/>
      <name val="Times New Roman"/>
      <family val="1"/>
      <charset val="238"/>
    </font>
    <font>
      <sz val="10"/>
      <color rgb="FF000000"/>
      <name val="Arial Narrow"/>
      <family val="2"/>
      <charset val="238"/>
    </font>
    <font>
      <sz val="9"/>
      <color indexed="8"/>
      <name val="Arial Narrow"/>
      <family val="2"/>
      <charset val="238"/>
    </font>
    <font>
      <sz val="9"/>
      <color rgb="FFFF0000"/>
      <name val="Arial Narrow"/>
      <family val="2"/>
      <charset val="238"/>
    </font>
    <font>
      <b/>
      <sz val="10"/>
      <color theme="1"/>
      <name val="Arial Narrow"/>
      <family val="2"/>
      <charset val="238"/>
    </font>
    <font>
      <sz val="11"/>
      <color theme="1"/>
      <name val="Calibri"/>
      <family val="2"/>
      <charset val="238"/>
    </font>
    <font>
      <b/>
      <sz val="11"/>
      <color rgb="FFFFFFFF"/>
      <name val="Cambria"/>
      <family val="1"/>
      <charset val="238"/>
    </font>
    <font>
      <i/>
      <sz val="11"/>
      <color theme="1"/>
      <name val="Arial Narrow"/>
      <family val="2"/>
      <charset val="238"/>
    </font>
    <font>
      <i/>
      <sz val="10"/>
      <color theme="1"/>
      <name val="Arial Narrow"/>
      <family val="2"/>
      <charset val="238"/>
    </font>
    <font>
      <b/>
      <sz val="9"/>
      <color rgb="FF000000"/>
      <name val="Arial Narrow"/>
      <family val="2"/>
    </font>
    <font>
      <sz val="9"/>
      <color theme="1"/>
      <name val="Arial Narrow"/>
      <family val="2"/>
    </font>
    <font>
      <sz val="9"/>
      <color rgb="FF000000"/>
      <name val="Arial Narrow"/>
      <family val="2"/>
    </font>
    <font>
      <i/>
      <sz val="9"/>
      <color rgb="FF000000"/>
      <name val="Arial Narrow"/>
      <family val="2"/>
    </font>
    <font>
      <sz val="10"/>
      <color theme="0"/>
      <name val="Arial Narrow"/>
      <family val="2"/>
      <charset val="238"/>
    </font>
    <font>
      <b/>
      <sz val="8"/>
      <color rgb="FFFFFFFF"/>
      <name val="Times New Roman"/>
      <family val="1"/>
      <charset val="238"/>
    </font>
    <font>
      <b/>
      <sz val="9"/>
      <name val="Arial"/>
      <family val="2"/>
      <charset val="238"/>
    </font>
    <font>
      <sz val="8"/>
      <color rgb="FFFFFFFF"/>
      <name val="Times New Roman"/>
      <family val="1"/>
      <charset val="238"/>
    </font>
    <font>
      <b/>
      <sz val="10"/>
      <color theme="0" tint="-0.499984740745262"/>
      <name val="Arial Narrow"/>
      <family val="2"/>
      <charset val="238"/>
    </font>
    <font>
      <sz val="10"/>
      <color theme="0" tint="-0.499984740745262"/>
      <name val="Arial Narrow"/>
      <family val="2"/>
      <charset val="238"/>
    </font>
    <font>
      <b/>
      <i/>
      <sz val="8"/>
      <color rgb="FF000000"/>
      <name val="Times New Roman"/>
      <family val="1"/>
      <charset val="238"/>
    </font>
    <font>
      <i/>
      <sz val="8"/>
      <name val="Arial"/>
      <family val="2"/>
      <charset val="238"/>
    </font>
    <font>
      <b/>
      <sz val="10"/>
      <name val="Arial"/>
      <family val="2"/>
      <charset val="238"/>
    </font>
    <font>
      <i/>
      <sz val="8"/>
      <color rgb="FF000000"/>
      <name val="Times New Roman"/>
      <family val="1"/>
      <charset val="238"/>
    </font>
    <font>
      <sz val="9"/>
      <color indexed="81"/>
      <name val="Segoe UI"/>
      <family val="2"/>
      <charset val="238"/>
    </font>
    <font>
      <b/>
      <sz val="9"/>
      <color indexed="81"/>
      <name val="Segoe UI"/>
      <family val="2"/>
      <charset val="238"/>
    </font>
    <font>
      <b/>
      <sz val="10"/>
      <color rgb="FF2C9ADC"/>
      <name val="Arial Narrow"/>
      <family val="2"/>
      <charset val="238"/>
    </font>
    <font>
      <sz val="12"/>
      <name val="Helv"/>
    </font>
    <font>
      <b/>
      <sz val="9"/>
      <color rgb="FF2C9ADC"/>
      <name val="Arial Narrow"/>
      <family val="2"/>
      <charset val="238"/>
    </font>
    <font>
      <b/>
      <sz val="10.5"/>
      <color indexed="8"/>
      <name val="Arial Narrow"/>
      <family val="2"/>
      <charset val="238"/>
    </font>
    <font>
      <b/>
      <sz val="8"/>
      <color rgb="FF2C9ADC"/>
      <name val="Arial Narrow"/>
      <family val="2"/>
      <charset val="238"/>
    </font>
    <font>
      <b/>
      <sz val="8"/>
      <color theme="1"/>
      <name val="Arial Narrow"/>
      <family val="2"/>
      <charset val="238"/>
    </font>
    <font>
      <i/>
      <sz val="9"/>
      <color theme="1"/>
      <name val="Arial Narrow"/>
      <family val="2"/>
      <charset val="238"/>
    </font>
    <font>
      <b/>
      <sz val="10"/>
      <color theme="4"/>
      <name val="Arial Narrow"/>
      <family val="2"/>
      <charset val="238"/>
    </font>
    <font>
      <sz val="10"/>
      <color theme="4"/>
      <name val="Arial Narrow"/>
      <family val="2"/>
      <charset val="238"/>
    </font>
    <font>
      <sz val="9"/>
      <color rgb="FF000000"/>
      <name val="Times New Roman"/>
      <family val="1"/>
      <charset val="238"/>
    </font>
    <font>
      <b/>
      <sz val="9"/>
      <color indexed="8"/>
      <name val="Arial Narrow"/>
      <family val="2"/>
      <charset val="238"/>
    </font>
    <font>
      <b/>
      <sz val="10"/>
      <name val="Arial Narrow"/>
      <family val="2"/>
      <charset val="238"/>
    </font>
    <font>
      <sz val="10"/>
      <color theme="1"/>
      <name val="Calibri"/>
      <family val="2"/>
      <scheme val="minor"/>
    </font>
    <font>
      <i/>
      <sz val="10"/>
      <name val="Arial Narrow"/>
      <family val="2"/>
      <charset val="238"/>
    </font>
    <font>
      <sz val="10"/>
      <color theme="1"/>
      <name val="Calibri"/>
      <family val="2"/>
      <charset val="238"/>
    </font>
    <font>
      <i/>
      <sz val="10"/>
      <color rgb="FF000000"/>
      <name val="Arial Narrow"/>
      <family val="2"/>
      <charset val="238"/>
    </font>
    <font>
      <vertAlign val="superscript"/>
      <sz val="10"/>
      <color indexed="8"/>
      <name val="Arial Narrow"/>
      <family val="2"/>
      <charset val="238"/>
    </font>
    <font>
      <i/>
      <sz val="10"/>
      <color indexed="8"/>
      <name val="Arial Narrow"/>
      <family val="2"/>
      <charset val="238"/>
    </font>
    <font>
      <sz val="10"/>
      <color indexed="8"/>
      <name val="Arial Narrow"/>
      <family val="2"/>
      <charset val="238"/>
    </font>
    <font>
      <u/>
      <sz val="11"/>
      <color theme="10"/>
      <name val="Arial Narrow"/>
      <family val="2"/>
      <charset val="238"/>
    </font>
    <font>
      <b/>
      <sz val="14"/>
      <color theme="1"/>
      <name val="Arial Narrow"/>
      <family val="2"/>
      <charset val="238"/>
    </font>
    <font>
      <u/>
      <sz val="12"/>
      <name val="Arial Narrow"/>
      <family val="2"/>
      <charset val="238"/>
    </font>
    <font>
      <vertAlign val="superscript"/>
      <sz val="10"/>
      <color rgb="FF000000"/>
      <name val="Arial Narrow"/>
      <family val="2"/>
      <charset val="238"/>
    </font>
    <font>
      <u/>
      <sz val="11"/>
      <color theme="10"/>
      <name val="Calibri"/>
      <family val="2"/>
      <scheme val="minor"/>
    </font>
    <font>
      <sz val="10"/>
      <color theme="1"/>
      <name val="Arial Narrow"/>
      <family val="2"/>
    </font>
    <font>
      <sz val="11"/>
      <name val="Arial"/>
      <family val="2"/>
      <charset val="238"/>
    </font>
    <font>
      <sz val="10"/>
      <name val="Garamond"/>
      <family val="1"/>
      <charset val="238"/>
    </font>
    <font>
      <sz val="11"/>
      <color theme="1"/>
      <name val="Garamond"/>
      <family val="2"/>
      <charset val="238"/>
    </font>
    <font>
      <sz val="10"/>
      <color rgb="FF000000"/>
      <name val="Arial"/>
      <family val="2"/>
      <charset val="238"/>
    </font>
    <font>
      <sz val="11"/>
      <color rgb="FFFFFFFF"/>
      <name val="Calibri"/>
      <family val="2"/>
      <charset val="238"/>
    </font>
    <font>
      <u/>
      <sz val="10"/>
      <color rgb="FF0000FF"/>
      <name val="Arial"/>
      <family val="2"/>
      <charset val="238"/>
    </font>
    <font>
      <b/>
      <sz val="10"/>
      <color rgb="FFFFFFFF"/>
      <name val="Arial"/>
      <family val="2"/>
      <charset val="238"/>
    </font>
    <font>
      <b/>
      <sz val="15"/>
      <color rgb="FF1F497D"/>
      <name val="Arial"/>
      <family val="2"/>
      <charset val="238"/>
    </font>
    <font>
      <u/>
      <sz val="10"/>
      <color rgb="FF800080"/>
      <name val="Arial"/>
      <family val="2"/>
      <charset val="238"/>
    </font>
    <font>
      <sz val="10"/>
      <color rgb="FF9C0006"/>
      <name val="Arial"/>
      <family val="2"/>
      <charset val="238"/>
    </font>
    <font>
      <u/>
      <sz val="11"/>
      <color theme="10"/>
      <name val="Calibri"/>
      <family val="2"/>
      <charset val="238"/>
      <scheme val="minor"/>
    </font>
    <font>
      <sz val="11"/>
      <color theme="1"/>
      <name val="Arial"/>
      <family val="2"/>
      <charset val="238"/>
    </font>
  </fonts>
  <fills count="25">
    <fill>
      <patternFill patternType="none"/>
    </fill>
    <fill>
      <patternFill patternType="gray125"/>
    </fill>
    <fill>
      <patternFill patternType="solid">
        <fgColor rgb="FF000000"/>
        <bgColor indexed="64"/>
      </patternFill>
    </fill>
    <fill>
      <patternFill patternType="solid">
        <fgColor indexed="27"/>
        <bgColor indexed="8"/>
      </patternFill>
    </fill>
    <fill>
      <patternFill patternType="solid">
        <fgColor indexed="44"/>
        <bgColor indexed="64"/>
      </patternFill>
    </fill>
    <fill>
      <patternFill patternType="solid">
        <fgColor indexed="41"/>
        <bgColor indexed="64"/>
      </patternFill>
    </fill>
    <fill>
      <patternFill patternType="solid">
        <fgColor indexed="41"/>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solid">
        <fgColor theme="1"/>
        <bgColor indexed="64"/>
      </patternFill>
    </fill>
    <fill>
      <patternFill patternType="solid">
        <fgColor rgb="FF92D050"/>
        <bgColor indexed="64"/>
      </patternFill>
    </fill>
    <fill>
      <patternFill patternType="solid">
        <fgColor indexed="40"/>
      </patternFill>
    </fill>
    <fill>
      <patternFill patternType="solid">
        <fgColor rgb="FFD8D8D8"/>
        <bgColor indexed="64"/>
      </patternFill>
    </fill>
    <fill>
      <patternFill patternType="solid">
        <fgColor theme="0" tint="-0.249977111117893"/>
        <bgColor indexed="64"/>
      </patternFill>
    </fill>
    <fill>
      <patternFill patternType="solid">
        <fgColor rgb="FF7030A0"/>
        <bgColor indexed="64"/>
      </patternFill>
    </fill>
    <fill>
      <patternFill patternType="solid">
        <fgColor rgb="FF00B0F0"/>
        <bgColor indexed="64"/>
      </patternFill>
    </fill>
    <fill>
      <patternFill patternType="solid">
        <fgColor rgb="FFFF0000"/>
        <bgColor indexed="64"/>
      </patternFill>
    </fill>
    <fill>
      <patternFill patternType="solid">
        <fgColor rgb="FFA5A5A5"/>
      </patternFill>
    </fill>
    <fill>
      <patternFill patternType="solid">
        <fgColor rgb="FF2C9ADC"/>
        <bgColor indexed="64"/>
      </patternFill>
    </fill>
    <fill>
      <patternFill patternType="solid">
        <fgColor rgb="FF33CCCC"/>
        <bgColor rgb="FF33CCCC"/>
      </patternFill>
    </fill>
    <fill>
      <patternFill patternType="solid">
        <fgColor rgb="FFFF6600"/>
        <bgColor rgb="FFFF6600"/>
      </patternFill>
    </fill>
    <fill>
      <patternFill patternType="solid">
        <fgColor rgb="FFA5A5A5"/>
        <bgColor rgb="FFA5A5A5"/>
      </patternFill>
    </fill>
    <fill>
      <patternFill patternType="solid">
        <fgColor rgb="FFFFC7CE"/>
        <bgColor rgb="FFFFC7CE"/>
      </patternFill>
    </fill>
  </fills>
  <borders count="61">
    <border>
      <left/>
      <right/>
      <top/>
      <bottom/>
      <diagonal/>
    </border>
    <border>
      <left/>
      <right/>
      <top/>
      <bottom style="medium">
        <color indexed="64"/>
      </bottom>
      <diagonal/>
    </border>
    <border>
      <left/>
      <right/>
      <top style="medium">
        <color indexed="64"/>
      </top>
      <bottom/>
      <diagonal/>
    </border>
    <border>
      <left/>
      <right/>
      <top style="thin">
        <color auto="1"/>
      </top>
      <bottom style="thin">
        <color auto="1"/>
      </bottom>
      <diagonal/>
    </border>
    <border>
      <left/>
      <right/>
      <top style="double">
        <color indexed="8"/>
      </top>
      <bottom/>
      <diagonal/>
    </border>
    <border>
      <left style="thin">
        <color indexed="48"/>
      </left>
      <right style="thin">
        <color indexed="48"/>
      </right>
      <top style="thin">
        <color indexed="48"/>
      </top>
      <bottom style="thin">
        <color indexed="48"/>
      </bottom>
      <diagonal/>
    </border>
    <border>
      <left/>
      <right/>
      <top style="double">
        <color indexed="0"/>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style="thin">
        <color indexed="64"/>
      </right>
      <top style="thin">
        <color indexed="64"/>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medium">
        <color rgb="FFFFFFFF"/>
      </bottom>
      <diagonal/>
    </border>
    <border>
      <left/>
      <right/>
      <top style="medium">
        <color rgb="FFFFFFFF"/>
      </top>
      <bottom style="medium">
        <color rgb="FFFFFFFF"/>
      </bottom>
      <diagonal/>
    </border>
    <border>
      <left/>
      <right/>
      <top/>
      <bottom style="thick">
        <color rgb="FF4F81BD"/>
      </bottom>
      <diagonal/>
    </border>
  </borders>
  <cellStyleXfs count="269">
    <xf numFmtId="0" fontId="0" fillId="0" borderId="0"/>
    <xf numFmtId="0" fontId="14" fillId="0" borderId="0"/>
    <xf numFmtId="166" fontId="18" fillId="0" borderId="0" applyFont="0" applyFill="0" applyBorder="0" applyAlignment="0" applyProtection="0"/>
    <xf numFmtId="167"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0" fontId="19" fillId="0" borderId="4" applyNumberFormat="0" applyFont="0" applyFill="0" applyAlignment="0" applyProtection="0"/>
    <xf numFmtId="171" fontId="19" fillId="0" borderId="4" applyNumberFormat="0" applyFont="0" applyFill="0" applyAlignment="0" applyProtection="0"/>
    <xf numFmtId="3" fontId="14" fillId="3" borderId="0" applyFont="0" applyFill="0" applyBorder="0" applyAlignment="0" applyProtection="0"/>
    <xf numFmtId="3" fontId="14" fillId="3" borderId="0" applyFont="0" applyFill="0" applyBorder="0" applyAlignment="0" applyProtection="0"/>
    <xf numFmtId="172" fontId="14" fillId="3" borderId="0" applyFont="0" applyFill="0" applyBorder="0" applyAlignment="0" applyProtection="0"/>
    <xf numFmtId="172" fontId="14" fillId="3" borderId="0" applyFont="0" applyFill="0" applyBorder="0" applyAlignment="0" applyProtection="0"/>
    <xf numFmtId="0" fontId="14" fillId="3" borderId="0" applyFont="0" applyFill="0" applyBorder="0" applyAlignment="0" applyProtection="0"/>
    <xf numFmtId="0" fontId="14" fillId="3" borderId="0" applyFont="0" applyFill="0" applyBorder="0" applyAlignment="0" applyProtection="0"/>
    <xf numFmtId="171" fontId="14" fillId="3"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3" fontId="20" fillId="0" borderId="0" applyFont="0" applyFill="0" applyBorder="0" applyAlignment="0" applyProtection="0">
      <alignment vertical="top"/>
    </xf>
    <xf numFmtId="3" fontId="19" fillId="0" borderId="0" applyFont="0" applyFill="0" applyBorder="0" applyAlignment="0" applyProtection="0"/>
    <xf numFmtId="2" fontId="14" fillId="3" borderId="0" applyFont="0" applyFill="0" applyBorder="0" applyAlignment="0" applyProtection="0"/>
    <xf numFmtId="1" fontId="21" fillId="0" borderId="0" applyFont="0" applyFill="0" applyBorder="0" applyAlignment="0" applyProtection="0"/>
    <xf numFmtId="165" fontId="21" fillId="0" borderId="0" applyFont="0" applyFill="0" applyBorder="0" applyAlignment="0" applyProtection="0"/>
    <xf numFmtId="2" fontId="21" fillId="0" borderId="0" applyFont="0" applyFill="0" applyBorder="0" applyAlignment="0" applyProtection="0"/>
    <xf numFmtId="2" fontId="14" fillId="3" borderId="0" applyFont="0" applyFill="0" applyBorder="0" applyAlignment="0" applyProtection="0"/>
    <xf numFmtId="2" fontId="14" fillId="3" borderId="0" applyFont="0" applyFill="0" applyBorder="0" applyAlignment="0" applyProtection="0"/>
    <xf numFmtId="2" fontId="14" fillId="3" borderId="0" applyFont="0" applyFill="0" applyBorder="0" applyAlignment="0" applyProtection="0"/>
    <xf numFmtId="0" fontId="22" fillId="3" borderId="0" applyNumberFormat="0" applyFont="0" applyFill="0" applyAlignment="0" applyProtection="0"/>
    <xf numFmtId="171" fontId="22" fillId="3" borderId="0" applyNumberFormat="0" applyFont="0" applyFill="0" applyAlignment="0" applyProtection="0"/>
    <xf numFmtId="0" fontId="23" fillId="3" borderId="0" applyNumberFormat="0" applyFont="0" applyFill="0" applyAlignment="0" applyProtection="0"/>
    <xf numFmtId="171" fontId="23" fillId="3" borderId="0" applyNumberFormat="0" applyFont="0" applyFill="0" applyAlignment="0" applyProtection="0"/>
    <xf numFmtId="0" fontId="24" fillId="0" borderId="0" applyNumberFormat="0" applyFill="0" applyBorder="0" applyAlignment="0" applyProtection="0">
      <alignment vertical="top"/>
      <protection locked="0"/>
    </xf>
    <xf numFmtId="173" fontId="18" fillId="0" borderId="0" applyFont="0" applyFill="0" applyBorder="0" applyAlignment="0" applyProtection="0"/>
    <xf numFmtId="3" fontId="18" fillId="0" borderId="0" applyFont="0" applyFill="0" applyBorder="0" applyAlignment="0" applyProtection="0"/>
    <xf numFmtId="174" fontId="20" fillId="0" borderId="0" applyFont="0" applyFill="0" applyBorder="0" applyAlignment="0" applyProtection="0"/>
    <xf numFmtId="175" fontId="20" fillId="0" borderId="0" applyFont="0" applyFill="0" applyBorder="0" applyAlignment="0" applyProtection="0"/>
    <xf numFmtId="176" fontId="20" fillId="0" borderId="0" applyFont="0" applyFill="0" applyBorder="0" applyAlignment="0" applyProtection="0">
      <alignment vertical="top"/>
    </xf>
    <xf numFmtId="176" fontId="19" fillId="0" borderId="0" applyFont="0" applyFill="0" applyBorder="0" applyAlignment="0" applyProtection="0"/>
    <xf numFmtId="177" fontId="20" fillId="0" borderId="0" applyFont="0" applyFill="0" applyBorder="0" applyAlignment="0" applyProtection="0"/>
    <xf numFmtId="178" fontId="20" fillId="0" borderId="0" applyFont="0" applyFill="0" applyBorder="0" applyAlignment="0" applyProtection="0"/>
    <xf numFmtId="0" fontId="19" fillId="0" borderId="0"/>
    <xf numFmtId="0" fontId="25" fillId="0" borderId="0"/>
    <xf numFmtId="171" fontId="25" fillId="0" borderId="0"/>
    <xf numFmtId="0" fontId="26" fillId="0" borderId="0"/>
    <xf numFmtId="0" fontId="20" fillId="0" borderId="0"/>
    <xf numFmtId="171" fontId="14" fillId="0" borderId="0"/>
    <xf numFmtId="0" fontId="14" fillId="0" borderId="0"/>
    <xf numFmtId="0" fontId="7" fillId="0" borderId="0"/>
    <xf numFmtId="0" fontId="20" fillId="0" borderId="0"/>
    <xf numFmtId="0" fontId="27" fillId="0" borderId="0"/>
    <xf numFmtId="171" fontId="20" fillId="0" borderId="0"/>
    <xf numFmtId="0" fontId="14" fillId="0" borderId="0"/>
    <xf numFmtId="171" fontId="14" fillId="0" borderId="0"/>
    <xf numFmtId="0" fontId="14" fillId="0" borderId="0"/>
    <xf numFmtId="171" fontId="14" fillId="0" borderId="0"/>
    <xf numFmtId="0" fontId="20" fillId="0" borderId="0"/>
    <xf numFmtId="171" fontId="20" fillId="0" borderId="0"/>
    <xf numFmtId="179" fontId="14" fillId="0" borderId="0" applyFont="0" applyFill="0" applyBorder="0" applyAlignment="0" applyProtection="0"/>
    <xf numFmtId="179" fontId="14"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2" fontId="19" fillId="0" borderId="0" applyFont="0" applyFill="0" applyBorder="0" applyAlignment="0" applyProtection="0"/>
    <xf numFmtId="0" fontId="14" fillId="4" borderId="5" applyNumberFormat="0" applyProtection="0">
      <alignment horizontal="left" vertical="center" indent="1"/>
    </xf>
    <xf numFmtId="0" fontId="14" fillId="4" borderId="5" applyNumberFormat="0" applyProtection="0">
      <alignment horizontal="left" vertical="center" indent="1"/>
    </xf>
    <xf numFmtId="171" fontId="14" fillId="4" borderId="5" applyNumberFormat="0" applyProtection="0">
      <alignment horizontal="left" vertical="center" indent="1"/>
    </xf>
    <xf numFmtId="0" fontId="14" fillId="5" borderId="5" applyNumberFormat="0" applyProtection="0">
      <alignment horizontal="left" vertical="center" indent="1"/>
    </xf>
    <xf numFmtId="0" fontId="14" fillId="5" borderId="5" applyNumberFormat="0" applyProtection="0">
      <alignment horizontal="left" vertical="center" indent="1"/>
    </xf>
    <xf numFmtId="171" fontId="14" fillId="5" borderId="5" applyNumberFormat="0" applyProtection="0">
      <alignment horizontal="left" vertical="center" indent="1"/>
    </xf>
    <xf numFmtId="4" fontId="28" fillId="6" borderId="5" applyNumberFormat="0" applyProtection="0">
      <alignment horizontal="right" vertical="center"/>
    </xf>
    <xf numFmtId="0" fontId="29" fillId="0" borderId="0"/>
    <xf numFmtId="0" fontId="14" fillId="0" borderId="0" applyNumberFormat="0"/>
    <xf numFmtId="0" fontId="14" fillId="0" borderId="0" applyNumberFormat="0"/>
    <xf numFmtId="171" fontId="14" fillId="0" borderId="0" applyNumberFormat="0"/>
    <xf numFmtId="0" fontId="14" fillId="3" borderId="6" applyNumberFormat="0" applyFont="0" applyBorder="0" applyAlignment="0" applyProtection="0"/>
    <xf numFmtId="171" fontId="14" fillId="3" borderId="6" applyNumberFormat="0" applyFont="0" applyBorder="0" applyAlignment="0" applyProtection="0"/>
    <xf numFmtId="0" fontId="30" fillId="0" borderId="0" applyNumberFormat="0" applyFill="0" applyBorder="0" applyAlignment="0" applyProtection="0"/>
    <xf numFmtId="171" fontId="30" fillId="0" borderId="0" applyNumberFormat="0" applyFill="0" applyBorder="0" applyAlignment="0" applyProtection="0"/>
    <xf numFmtId="0" fontId="31" fillId="0" borderId="0" applyNumberFormat="0" applyFill="0" applyBorder="0" applyAlignment="0" applyProtection="0"/>
    <xf numFmtId="171" fontId="31" fillId="0" borderId="0" applyNumberFormat="0" applyFill="0" applyBorder="0" applyAlignment="0" applyProtection="0"/>
    <xf numFmtId="165" fontId="32" fillId="0" borderId="0">
      <alignment horizontal="right"/>
    </xf>
    <xf numFmtId="0" fontId="33" fillId="0" borderId="0" applyProtection="0"/>
    <xf numFmtId="171" fontId="33" fillId="0" borderId="0" applyProtection="0"/>
    <xf numFmtId="182" fontId="33" fillId="0" borderId="0" applyProtection="0"/>
    <xf numFmtId="0" fontId="34" fillId="0" borderId="0" applyProtection="0"/>
    <xf numFmtId="171" fontId="34" fillId="0" borderId="0" applyProtection="0"/>
    <xf numFmtId="0" fontId="35" fillId="0" borderId="0" applyProtection="0"/>
    <xf numFmtId="171" fontId="35" fillId="0" borderId="0" applyProtection="0"/>
    <xf numFmtId="0" fontId="33" fillId="0" borderId="7" applyProtection="0"/>
    <xf numFmtId="171" fontId="33" fillId="0" borderId="7" applyProtection="0"/>
    <xf numFmtId="0" fontId="33" fillId="0" borderId="0"/>
    <xf numFmtId="10" fontId="33" fillId="0" borderId="0" applyProtection="0"/>
    <xf numFmtId="0" fontId="33" fillId="0" borderId="0"/>
    <xf numFmtId="171" fontId="33" fillId="0" borderId="0"/>
    <xf numFmtId="2" fontId="33" fillId="0" borderId="0" applyProtection="0"/>
    <xf numFmtId="4" fontId="33" fillId="0" borderId="0" applyProtection="0"/>
    <xf numFmtId="164" fontId="39" fillId="0" borderId="0" applyFont="0" applyFill="0" applyBorder="0" applyAlignment="0" applyProtection="0"/>
    <xf numFmtId="164" fontId="39"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4" fontId="40" fillId="0" borderId="0" applyFont="0" applyFill="0" applyBorder="0" applyAlignment="0" applyProtection="0"/>
    <xf numFmtId="0" fontId="26" fillId="0" borderId="0"/>
    <xf numFmtId="0" fontId="41" fillId="0" borderId="0"/>
    <xf numFmtId="0" fontId="26" fillId="0" borderId="0"/>
    <xf numFmtId="0" fontId="14" fillId="0" borderId="0"/>
    <xf numFmtId="0" fontId="14" fillId="0" borderId="0"/>
    <xf numFmtId="0" fontId="14" fillId="0" borderId="0"/>
    <xf numFmtId="0" fontId="27" fillId="0" borderId="0"/>
    <xf numFmtId="0" fontId="27" fillId="0" borderId="0"/>
    <xf numFmtId="0" fontId="20" fillId="0" borderId="0"/>
    <xf numFmtId="0" fontId="20" fillId="0" borderId="0"/>
    <xf numFmtId="0" fontId="20" fillId="0" borderId="0"/>
    <xf numFmtId="0" fontId="20" fillId="0" borderId="0"/>
    <xf numFmtId="0" fontId="20" fillId="0" borderId="0"/>
    <xf numFmtId="0" fontId="14" fillId="0" borderId="0"/>
    <xf numFmtId="0" fontId="27" fillId="0" borderId="0"/>
    <xf numFmtId="0" fontId="27" fillId="0" borderId="0"/>
    <xf numFmtId="0" fontId="20" fillId="0" borderId="0"/>
    <xf numFmtId="0" fontId="14" fillId="0" borderId="0"/>
    <xf numFmtId="0" fontId="14" fillId="0" borderId="0"/>
    <xf numFmtId="9" fontId="14" fillId="0" borderId="0" applyFont="0" applyFill="0" applyBorder="0" applyAlignment="0" applyProtection="0"/>
    <xf numFmtId="0" fontId="14" fillId="3" borderId="6" applyNumberFormat="0" applyFont="0" applyBorder="0" applyAlignment="0" applyProtection="0"/>
    <xf numFmtId="9" fontId="14"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183" fontId="20" fillId="0" borderId="0" applyFont="0" applyFill="0" applyBorder="0" applyAlignment="0" applyProtection="0"/>
    <xf numFmtId="0" fontId="42" fillId="0" borderId="0"/>
    <xf numFmtId="3" fontId="20" fillId="0" borderId="0" applyFont="0" applyFill="0" applyBorder="0" applyAlignment="0" applyProtection="0">
      <alignment vertical="top"/>
    </xf>
    <xf numFmtId="3" fontId="20" fillId="0" borderId="0" applyFont="0" applyFill="0" applyBorder="0" applyAlignment="0" applyProtection="0">
      <alignment vertical="top"/>
    </xf>
    <xf numFmtId="176" fontId="20" fillId="0" borderId="0" applyFont="0" applyFill="0" applyBorder="0" applyAlignment="0" applyProtection="0">
      <alignment vertical="top"/>
    </xf>
    <xf numFmtId="176" fontId="20" fillId="0" borderId="0" applyFont="0" applyFill="0" applyBorder="0" applyAlignment="0" applyProtection="0">
      <alignment vertical="top"/>
    </xf>
    <xf numFmtId="185" fontId="29" fillId="0" borderId="0"/>
    <xf numFmtId="0" fontId="20" fillId="0" borderId="0"/>
    <xf numFmtId="0" fontId="20" fillId="0" borderId="0"/>
    <xf numFmtId="0" fontId="20" fillId="0" borderId="0"/>
    <xf numFmtId="4" fontId="28" fillId="13" borderId="18" applyNumberFormat="0" applyProtection="0">
      <alignment horizontal="left" vertical="center" indent="1"/>
    </xf>
    <xf numFmtId="0" fontId="69" fillId="0" borderId="0"/>
    <xf numFmtId="4" fontId="28" fillId="6" borderId="27" applyNumberFormat="0" applyProtection="0">
      <alignment horizontal="right" vertical="center"/>
    </xf>
    <xf numFmtId="171" fontId="14" fillId="5" borderId="27" applyNumberFormat="0" applyProtection="0">
      <alignment horizontal="left" vertical="center" indent="1"/>
    </xf>
    <xf numFmtId="0" fontId="14" fillId="5" borderId="27" applyNumberFormat="0" applyProtection="0">
      <alignment horizontal="left" vertical="center" indent="1"/>
    </xf>
    <xf numFmtId="0" fontId="14" fillId="5" borderId="27" applyNumberFormat="0" applyProtection="0">
      <alignment horizontal="left" vertical="center" indent="1"/>
    </xf>
    <xf numFmtId="171" fontId="14" fillId="4" borderId="27" applyNumberFormat="0" applyProtection="0">
      <alignment horizontal="left" vertical="center" indent="1"/>
    </xf>
    <xf numFmtId="0" fontId="14" fillId="4" borderId="27" applyNumberFormat="0" applyProtection="0">
      <alignment horizontal="left" vertical="center" indent="1"/>
    </xf>
    <xf numFmtId="0" fontId="14" fillId="4" borderId="27" applyNumberFormat="0" applyProtection="0">
      <alignment horizontal="left" vertical="center" indent="1"/>
    </xf>
    <xf numFmtId="171" fontId="14" fillId="0" borderId="0"/>
    <xf numFmtId="0" fontId="14" fillId="4" borderId="26" applyNumberFormat="0" applyProtection="0">
      <alignment horizontal="left" vertical="center" indent="1"/>
    </xf>
    <xf numFmtId="0" fontId="14" fillId="4" borderId="26" applyNumberFormat="0" applyProtection="0">
      <alignment horizontal="left" vertical="center" indent="1"/>
    </xf>
    <xf numFmtId="171" fontId="14" fillId="4" borderId="26" applyNumberFormat="0" applyProtection="0">
      <alignment horizontal="left" vertical="center" indent="1"/>
    </xf>
    <xf numFmtId="0" fontId="14" fillId="5" borderId="26" applyNumberFormat="0" applyProtection="0">
      <alignment horizontal="left" vertical="center" indent="1"/>
    </xf>
    <xf numFmtId="0" fontId="14" fillId="5" borderId="26" applyNumberFormat="0" applyProtection="0">
      <alignment horizontal="left" vertical="center" indent="1"/>
    </xf>
    <xf numFmtId="171" fontId="14" fillId="5" borderId="26" applyNumberFormat="0" applyProtection="0">
      <alignment horizontal="left" vertical="center" indent="1"/>
    </xf>
    <xf numFmtId="4" fontId="28" fillId="6" borderId="26" applyNumberFormat="0" applyProtection="0">
      <alignment horizontal="right" vertical="center"/>
    </xf>
    <xf numFmtId="9" fontId="14" fillId="0" borderId="0" applyFont="0" applyFill="0" applyBorder="0" applyAlignment="0" applyProtection="0"/>
    <xf numFmtId="9" fontId="14" fillId="0" borderId="0" applyFont="0" applyFill="0" applyBorder="0" applyAlignment="0" applyProtection="0"/>
    <xf numFmtId="43" fontId="7" fillId="0" borderId="0" applyFont="0" applyFill="0" applyBorder="0" applyAlignment="0" applyProtection="0"/>
    <xf numFmtId="0" fontId="27" fillId="0" borderId="0"/>
    <xf numFmtId="3" fontId="20" fillId="0" borderId="0" applyFont="0" applyFill="0" applyBorder="0" applyAlignment="0" applyProtection="0">
      <alignment vertical="top"/>
    </xf>
    <xf numFmtId="176" fontId="20" fillId="0" borderId="0" applyFont="0" applyFill="0" applyBorder="0" applyAlignment="0" applyProtection="0">
      <alignment vertical="top"/>
    </xf>
    <xf numFmtId="0" fontId="27" fillId="0" borderId="0"/>
    <xf numFmtId="0" fontId="20" fillId="0" borderId="0"/>
    <xf numFmtId="0" fontId="29" fillId="0" borderId="0"/>
    <xf numFmtId="0" fontId="6" fillId="0" borderId="0"/>
    <xf numFmtId="0" fontId="5" fillId="0" borderId="0"/>
    <xf numFmtId="0" fontId="5" fillId="0" borderId="0"/>
    <xf numFmtId="0" fontId="4" fillId="0" borderId="0"/>
    <xf numFmtId="0" fontId="7"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4" fillId="0" borderId="0"/>
    <xf numFmtId="0" fontId="4" fillId="0" borderId="0"/>
    <xf numFmtId="0" fontId="20" fillId="0" borderId="0"/>
    <xf numFmtId="0" fontId="4" fillId="0" borderId="0"/>
    <xf numFmtId="0" fontId="4" fillId="0" borderId="0"/>
    <xf numFmtId="43" fontId="7" fillId="0" borderId="0" applyFont="0" applyFill="0" applyBorder="0" applyAlignment="0" applyProtection="0"/>
    <xf numFmtId="0" fontId="48" fillId="19" borderId="57"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7" fillId="0" borderId="0"/>
    <xf numFmtId="0" fontId="20" fillId="0" borderId="0"/>
    <xf numFmtId="4" fontId="28" fillId="13" borderId="27" applyNumberFormat="0" applyProtection="0">
      <alignment horizontal="left" vertical="center" indent="1"/>
    </xf>
    <xf numFmtId="0" fontId="106" fillId="0" borderId="0"/>
    <xf numFmtId="0" fontId="14" fillId="0" borderId="0"/>
    <xf numFmtId="0" fontId="4" fillId="0" borderId="0"/>
    <xf numFmtId="0" fontId="29" fillId="0" borderId="0"/>
    <xf numFmtId="0" fontId="43" fillId="0" borderId="0"/>
    <xf numFmtId="164" fontId="39" fillId="0" borderId="0" applyFont="0" applyFill="0" applyBorder="0" applyAlignment="0" applyProtection="0"/>
    <xf numFmtId="0" fontId="39" fillId="0" borderId="0"/>
    <xf numFmtId="0" fontId="3" fillId="0" borderId="0"/>
    <xf numFmtId="9" fontId="7" fillId="0" borderId="0" applyFont="0" applyFill="0" applyBorder="0" applyAlignment="0" applyProtection="0"/>
    <xf numFmtId="0" fontId="45" fillId="0" borderId="0"/>
    <xf numFmtId="43" fontId="45" fillId="0" borderId="0" applyFont="0" applyFill="0" applyBorder="0" applyAlignment="0" applyProtection="0"/>
    <xf numFmtId="0" fontId="2" fillId="0" borderId="0"/>
    <xf numFmtId="0" fontId="124" fillId="0" borderId="0" applyNumberFormat="0" applyFill="0" applyBorder="0" applyAlignment="0" applyProtection="0"/>
    <xf numFmtId="0" fontId="26" fillId="0" borderId="0"/>
    <xf numFmtId="0" fontId="7" fillId="0" borderId="0"/>
    <xf numFmtId="0" fontId="128" fillId="0" borderId="0" applyNumberFormat="0" applyFill="0" applyBorder="0" applyAlignment="0" applyProtection="0"/>
    <xf numFmtId="185" fontId="129" fillId="0" borderId="0"/>
    <xf numFmtId="9" fontId="14" fillId="0" borderId="0" applyFont="0" applyFill="0" applyBorder="0" applyAlignment="0" applyProtection="0"/>
    <xf numFmtId="43" fontId="26" fillId="0" borderId="0" applyFont="0" applyFill="0" applyBorder="0" applyAlignment="0" applyProtection="0"/>
    <xf numFmtId="0" fontId="1" fillId="0" borderId="0"/>
    <xf numFmtId="0" fontId="1" fillId="0" borderId="0"/>
    <xf numFmtId="9" fontId="26" fillId="0" borderId="0" applyFont="0" applyFill="0" applyBorder="0" applyAlignment="0" applyProtection="0"/>
    <xf numFmtId="43" fontId="14" fillId="0" borderId="0" applyFont="0" applyFill="0" applyBorder="0" applyAlignment="0" applyProtection="0"/>
    <xf numFmtId="0" fontId="26" fillId="0" borderId="0"/>
    <xf numFmtId="0" fontId="1" fillId="0" borderId="0"/>
    <xf numFmtId="0" fontId="131" fillId="0" borderId="0"/>
    <xf numFmtId="9" fontId="131" fillId="0" borderId="0" applyFont="0" applyFill="0" applyBorder="0" applyAlignment="0" applyProtection="0"/>
    <xf numFmtId="0" fontId="130" fillId="0" borderId="0"/>
    <xf numFmtId="0" fontId="45" fillId="0" borderId="0"/>
    <xf numFmtId="9" fontId="45" fillId="0" borderId="0" applyFont="0" applyFill="0" applyBorder="0" applyAlignment="0" applyProtection="0"/>
    <xf numFmtId="9" fontId="7" fillId="0" borderId="0" applyFont="0" applyFill="0" applyBorder="0" applyAlignment="0" applyProtection="0"/>
    <xf numFmtId="0" fontId="132" fillId="0" borderId="0"/>
    <xf numFmtId="9" fontId="132" fillId="0" borderId="0" applyFont="0" applyFill="0" applyBorder="0" applyAlignment="0" applyProtection="0"/>
    <xf numFmtId="43" fontId="7" fillId="0" borderId="0" applyFont="0" applyFill="0" applyBorder="0" applyAlignment="0" applyProtection="0"/>
    <xf numFmtId="164" fontId="39" fillId="0" borderId="0" applyFont="0" applyFill="0" applyBorder="0" applyAlignment="0" applyProtection="0"/>
    <xf numFmtId="0" fontId="7" fillId="0" borderId="0"/>
    <xf numFmtId="0" fontId="1" fillId="0" borderId="0"/>
    <xf numFmtId="0" fontId="1" fillId="0" borderId="0"/>
    <xf numFmtId="43" fontId="1" fillId="0" borderId="0" applyFont="0" applyFill="0" applyBorder="0" applyAlignment="0" applyProtection="0"/>
    <xf numFmtId="0" fontId="14" fillId="0" borderId="0"/>
    <xf numFmtId="0" fontId="133" fillId="0" borderId="0"/>
    <xf numFmtId="204" fontId="133" fillId="0" borderId="0" applyFont="0" applyFill="0" applyBorder="0" applyAlignment="0" applyProtection="0"/>
    <xf numFmtId="9" fontId="133" fillId="0" borderId="0" applyFont="0" applyFill="0" applyBorder="0" applyAlignment="0" applyProtection="0"/>
    <xf numFmtId="0" fontId="137" fillId="0" borderId="60" applyNumberFormat="0" applyFill="0" applyAlignment="0" applyProtection="0"/>
    <xf numFmtId="0" fontId="139" fillId="24" borderId="0" applyNumberFormat="0" applyBorder="0" applyAlignment="0" applyProtection="0"/>
    <xf numFmtId="0" fontId="136" fillId="23" borderId="57" applyNumberFormat="0" applyAlignment="0" applyProtection="0"/>
    <xf numFmtId="0" fontId="134" fillId="21" borderId="0" applyNumberFormat="0" applyBorder="0" applyAlignment="0" applyProtection="0"/>
    <xf numFmtId="0" fontId="134" fillId="22" borderId="0" applyNumberFormat="0" applyBorder="0" applyAlignment="0" applyProtection="0"/>
    <xf numFmtId="0" fontId="135" fillId="0" borderId="0" applyNumberFormat="0" applyFill="0" applyBorder="0" applyAlignment="0" applyProtection="0"/>
    <xf numFmtId="0" fontId="133" fillId="0" borderId="0" applyNumberFormat="0" applyBorder="0" applyProtection="0"/>
    <xf numFmtId="0" fontId="133" fillId="0" borderId="0" applyNumberFormat="0" applyBorder="0" applyProtection="0"/>
    <xf numFmtId="0" fontId="133" fillId="0" borderId="0" applyNumberFormat="0" applyBorder="0" applyProtection="0"/>
    <xf numFmtId="0" fontId="138" fillId="0" borderId="0" applyNumberFormat="0" applyFill="0" applyBorder="0" applyAlignment="0" applyProtection="0"/>
    <xf numFmtId="0" fontId="140" fillId="0" borderId="0" applyNumberFormat="0" applyFill="0" applyBorder="0" applyAlignment="0" applyProtection="0"/>
    <xf numFmtId="9" fontId="133" fillId="0" borderId="0" applyFont="0" applyFill="0" applyBorder="0" applyAlignment="0" applyProtection="0"/>
    <xf numFmtId="9" fontId="133" fillId="0" borderId="0" applyFont="0" applyFill="0" applyBorder="0" applyAlignment="0" applyProtection="0"/>
    <xf numFmtId="0" fontId="26" fillId="0" borderId="0"/>
    <xf numFmtId="0" fontId="1" fillId="0" borderId="0"/>
    <xf numFmtId="0" fontId="7" fillId="0" borderId="0"/>
    <xf numFmtId="0" fontId="1" fillId="0" borderId="0"/>
    <xf numFmtId="0" fontId="39" fillId="0" borderId="0"/>
    <xf numFmtId="0" fontId="1" fillId="0" borderId="0"/>
    <xf numFmtId="9" fontId="39" fillId="0" borderId="0" applyFont="0" applyFill="0" applyBorder="0" applyAlignment="0" applyProtection="0"/>
    <xf numFmtId="0" fontId="130" fillId="0" borderId="0"/>
    <xf numFmtId="0" fontId="39" fillId="0" borderId="0"/>
    <xf numFmtId="164" fontId="39" fillId="0" borderId="0" applyFont="0" applyFill="0" applyBorder="0" applyAlignment="0" applyProtection="0"/>
    <xf numFmtId="0" fontId="141" fillId="0" borderId="0"/>
    <xf numFmtId="43" fontId="141" fillId="0" borderId="0" applyFont="0" applyFill="0" applyBorder="0" applyAlignment="0" applyProtection="0"/>
    <xf numFmtId="0" fontId="131" fillId="0" borderId="0"/>
    <xf numFmtId="0" fontId="131" fillId="0" borderId="0"/>
    <xf numFmtId="0" fontId="45" fillId="0" borderId="0"/>
    <xf numFmtId="9" fontId="45" fillId="0" borderId="0" applyFont="0" applyFill="0" applyBorder="0" applyAlignment="0" applyProtection="0"/>
    <xf numFmtId="0" fontId="1" fillId="0" borderId="0"/>
    <xf numFmtId="0" fontId="42" fillId="0" borderId="0"/>
    <xf numFmtId="0" fontId="39" fillId="0" borderId="0"/>
    <xf numFmtId="0" fontId="1" fillId="0" borderId="0"/>
    <xf numFmtId="0" fontId="42" fillId="0" borderId="0"/>
    <xf numFmtId="0" fontId="1" fillId="0" borderId="0"/>
    <xf numFmtId="43" fontId="1" fillId="0" borderId="0" applyFont="0" applyFill="0" applyBorder="0" applyAlignment="0" applyProtection="0"/>
  </cellStyleXfs>
  <cellXfs count="629">
    <xf numFmtId="0" fontId="0" fillId="0" borderId="0" xfId="0"/>
    <xf numFmtId="0" fontId="26" fillId="0" borderId="0" xfId="107"/>
    <xf numFmtId="3" fontId="0" fillId="0" borderId="0" xfId="0" applyNumberFormat="1"/>
    <xf numFmtId="0" fontId="45" fillId="0" borderId="0" xfId="0" applyFont="1"/>
    <xf numFmtId="3" fontId="45" fillId="0" borderId="0" xfId="0" applyNumberFormat="1" applyFont="1"/>
    <xf numFmtId="186" fontId="55" fillId="0" borderId="19" xfId="97" applyNumberFormat="1" applyFont="1" applyBorder="1" applyAlignment="1">
      <alignment horizontal="right" vertical="center" wrapText="1"/>
    </xf>
    <xf numFmtId="186" fontId="55" fillId="0" borderId="23" xfId="97" applyNumberFormat="1" applyFont="1" applyBorder="1" applyAlignment="1">
      <alignment horizontal="right" vertical="center" wrapText="1"/>
    </xf>
    <xf numFmtId="0" fontId="16" fillId="0" borderId="0" xfId="0" applyFont="1" applyAlignment="1"/>
    <xf numFmtId="0" fontId="0" fillId="0" borderId="0" xfId="0" applyAlignment="1"/>
    <xf numFmtId="0" fontId="72" fillId="0" borderId="0" xfId="160" applyFont="1" applyAlignment="1"/>
    <xf numFmtId="0" fontId="65" fillId="0" borderId="0" xfId="160" applyFont="1" applyAlignment="1"/>
    <xf numFmtId="0" fontId="54" fillId="0" borderId="0" xfId="160" applyFont="1" applyAlignment="1"/>
    <xf numFmtId="0" fontId="73" fillId="0" borderId="0" xfId="160" applyFont="1" applyAlignment="1"/>
    <xf numFmtId="0" fontId="64" fillId="0" borderId="0" xfId="160" applyFont="1" applyAlignment="1"/>
    <xf numFmtId="0" fontId="64" fillId="0" borderId="19" xfId="160" applyFont="1" applyBorder="1" applyAlignment="1"/>
    <xf numFmtId="0" fontId="65" fillId="0" borderId="19" xfId="160" applyFont="1" applyBorder="1" applyAlignment="1">
      <alignment horizontal="center"/>
    </xf>
    <xf numFmtId="0" fontId="74" fillId="0" borderId="19" xfId="160" applyFont="1" applyBorder="1" applyAlignment="1">
      <alignment horizontal="center"/>
    </xf>
    <xf numFmtId="0" fontId="55" fillId="0" borderId="19" xfId="160" applyFont="1" applyBorder="1" applyAlignment="1">
      <alignment horizontal="center" vertical="center" wrapText="1"/>
    </xf>
    <xf numFmtId="0" fontId="73" fillId="0" borderId="19" xfId="160" applyFont="1" applyBorder="1" applyAlignment="1">
      <alignment wrapText="1"/>
    </xf>
    <xf numFmtId="2" fontId="65" fillId="0" borderId="19" xfId="160" applyNumberFormat="1" applyFont="1" applyBorder="1" applyAlignment="1">
      <alignment horizontal="right"/>
    </xf>
    <xf numFmtId="0" fontId="65" fillId="0" borderId="19" xfId="160" applyFont="1" applyBorder="1" applyAlignment="1">
      <alignment horizontal="right"/>
    </xf>
    <xf numFmtId="188" fontId="65" fillId="0" borderId="19" xfId="160" applyNumberFormat="1" applyFont="1" applyBorder="1" applyAlignment="1">
      <alignment horizontal="right"/>
    </xf>
    <xf numFmtId="0" fontId="64" fillId="0" borderId="19" xfId="160" applyFont="1" applyBorder="1" applyAlignment="1">
      <alignment wrapText="1"/>
    </xf>
    <xf numFmtId="0" fontId="65" fillId="0" borderId="28" xfId="160" applyFont="1" applyBorder="1" applyAlignment="1">
      <alignment horizontal="center"/>
    </xf>
    <xf numFmtId="0" fontId="65" fillId="0" borderId="29" xfId="160" applyFont="1" applyBorder="1" applyAlignment="1">
      <alignment horizontal="center"/>
    </xf>
    <xf numFmtId="49" fontId="64" fillId="0" borderId="19" xfId="160" applyNumberFormat="1" applyFont="1" applyBorder="1" applyAlignment="1">
      <alignment horizontal="left" wrapText="1"/>
    </xf>
    <xf numFmtId="0" fontId="64" fillId="0" borderId="19" xfId="160" applyFont="1" applyBorder="1" applyAlignment="1">
      <alignment horizontal="left" wrapText="1"/>
    </xf>
    <xf numFmtId="0" fontId="65" fillId="0" borderId="0" xfId="160" applyFont="1" applyAlignment="1">
      <alignment horizontal="center"/>
    </xf>
    <xf numFmtId="0" fontId="64" fillId="0" borderId="0" xfId="160" applyFont="1" applyAlignment="1">
      <alignment horizontal="center"/>
    </xf>
    <xf numFmtId="0" fontId="75" fillId="0" borderId="0" xfId="160" applyFont="1" applyAlignment="1"/>
    <xf numFmtId="0" fontId="57" fillId="0" borderId="0" xfId="160" applyFont="1" applyAlignment="1"/>
    <xf numFmtId="0" fontId="52" fillId="0" borderId="0" xfId="160" applyFont="1" applyAlignment="1">
      <alignment horizontal="justify"/>
    </xf>
    <xf numFmtId="0" fontId="53" fillId="0" borderId="0" xfId="160" applyFont="1"/>
    <xf numFmtId="0" fontId="52" fillId="0" borderId="19" xfId="160" applyFont="1" applyBorder="1" applyAlignment="1">
      <alignment wrapText="1"/>
    </xf>
    <xf numFmtId="0" fontId="56" fillId="0" borderId="19" xfId="160" applyFont="1" applyBorder="1" applyAlignment="1">
      <alignment horizontal="center" vertical="center" wrapText="1"/>
    </xf>
    <xf numFmtId="0" fontId="57" fillId="0" borderId="19" xfId="160" applyFont="1" applyBorder="1" applyAlignment="1">
      <alignment horizontal="center" wrapText="1"/>
    </xf>
    <xf numFmtId="0" fontId="57" fillId="0" borderId="19" xfId="160" applyFont="1" applyBorder="1" applyAlignment="1">
      <alignment wrapText="1"/>
    </xf>
    <xf numFmtId="189" fontId="55" fillId="0" borderId="19" xfId="97" applyNumberFormat="1" applyFont="1" applyBorder="1" applyAlignment="1">
      <alignment horizontal="right" vertical="center" wrapText="1"/>
    </xf>
    <xf numFmtId="189" fontId="54" fillId="0" borderId="0" xfId="160" applyNumberFormat="1" applyFont="1" applyAlignment="1"/>
    <xf numFmtId="0" fontId="57" fillId="0" borderId="20" xfId="160" applyFont="1" applyBorder="1" applyAlignment="1">
      <alignment horizontal="center" wrapText="1"/>
    </xf>
    <xf numFmtId="0" fontId="55" fillId="0" borderId="21" xfId="160" applyFont="1" applyBorder="1" applyAlignment="1">
      <alignment vertical="center" wrapText="1"/>
    </xf>
    <xf numFmtId="186" fontId="58" fillId="0" borderId="22" xfId="160" applyNumberFormat="1" applyFont="1" applyBorder="1" applyAlignment="1">
      <alignment vertical="center" wrapText="1"/>
    </xf>
    <xf numFmtId="0" fontId="57" fillId="0" borderId="19" xfId="160" applyFont="1" applyBorder="1" applyAlignment="1">
      <alignment horizontal="left" wrapText="1"/>
    </xf>
    <xf numFmtId="0" fontId="57" fillId="0" borderId="24" xfId="160" applyFont="1" applyBorder="1" applyAlignment="1">
      <alignment horizontal="left" wrapText="1"/>
    </xf>
    <xf numFmtId="186" fontId="55" fillId="0" borderId="22" xfId="160" applyNumberFormat="1" applyFont="1" applyBorder="1" applyAlignment="1">
      <alignment vertical="center" wrapText="1"/>
    </xf>
    <xf numFmtId="0" fontId="57" fillId="0" borderId="20" xfId="160" applyFont="1" applyBorder="1" applyAlignment="1">
      <alignment horizontal="left" wrapText="1"/>
    </xf>
    <xf numFmtId="190" fontId="54" fillId="0" borderId="0" xfId="160" applyNumberFormat="1" applyFont="1" applyAlignment="1"/>
    <xf numFmtId="191" fontId="65" fillId="0" borderId="0" xfId="160" applyNumberFormat="1" applyFont="1" applyAlignment="1">
      <alignment horizontal="center"/>
    </xf>
    <xf numFmtId="0" fontId="52" fillId="0" borderId="0" xfId="160" applyFont="1" applyAlignment="1"/>
    <xf numFmtId="0" fontId="52" fillId="0" borderId="0" xfId="160" applyFont="1" applyAlignment="1">
      <alignment horizontal="left"/>
    </xf>
    <xf numFmtId="186" fontId="58" fillId="0" borderId="23" xfId="160" applyNumberFormat="1" applyFont="1" applyBorder="1" applyAlignment="1">
      <alignment vertical="center" wrapText="1"/>
    </xf>
    <xf numFmtId="186" fontId="55" fillId="0" borderId="23" xfId="160" applyNumberFormat="1" applyFont="1" applyBorder="1" applyAlignment="1">
      <alignment vertical="center" wrapText="1"/>
    </xf>
    <xf numFmtId="0" fontId="53" fillId="0" borderId="0" xfId="160" applyFont="1" applyAlignment="1">
      <alignment horizontal="left"/>
    </xf>
    <xf numFmtId="0" fontId="66" fillId="0" borderId="0" xfId="160" applyFont="1" applyAlignment="1">
      <alignment horizontal="left" vertical="center"/>
    </xf>
    <xf numFmtId="0" fontId="27" fillId="0" borderId="0" xfId="160"/>
    <xf numFmtId="0" fontId="52" fillId="0" borderId="0" xfId="160" applyFont="1" applyBorder="1" applyAlignment="1">
      <alignment horizontal="center" vertical="center" wrapText="1"/>
    </xf>
    <xf numFmtId="0" fontId="78" fillId="0" borderId="0" xfId="160" applyFont="1" applyAlignment="1">
      <alignment vertical="center" wrapText="1"/>
    </xf>
    <xf numFmtId="0" fontId="57" fillId="0" borderId="19" xfId="160" applyFont="1" applyBorder="1" applyAlignment="1">
      <alignment horizontal="center" vertical="center" wrapText="1"/>
    </xf>
    <xf numFmtId="0" fontId="52" fillId="0" borderId="19" xfId="160" applyFont="1" applyBorder="1" applyAlignment="1">
      <alignment horizontal="center" vertical="center" wrapText="1"/>
    </xf>
    <xf numFmtId="0" fontId="78" fillId="0" borderId="0" xfId="160" applyFont="1" applyBorder="1" applyAlignment="1">
      <alignment vertical="center" wrapText="1"/>
    </xf>
    <xf numFmtId="0" fontId="52" fillId="0" borderId="24" xfId="160" applyFont="1" applyBorder="1" applyAlignment="1">
      <alignment horizontal="center" vertical="center" wrapText="1"/>
    </xf>
    <xf numFmtId="0" fontId="57" fillId="0" borderId="24" xfId="160" applyFont="1" applyBorder="1" applyAlignment="1">
      <alignment vertical="center" wrapText="1"/>
    </xf>
    <xf numFmtId="0" fontId="52" fillId="0" borderId="24" xfId="160" applyFont="1" applyBorder="1" applyAlignment="1">
      <alignment horizontal="right" vertical="center" wrapText="1"/>
    </xf>
    <xf numFmtId="0" fontId="57" fillId="0" borderId="25" xfId="160" applyFont="1" applyBorder="1" applyAlignment="1">
      <alignment vertical="center" wrapText="1"/>
    </xf>
    <xf numFmtId="0" fontId="52" fillId="0" borderId="11" xfId="160" applyFont="1" applyBorder="1" applyAlignment="1">
      <alignment horizontal="center" vertical="center" wrapText="1"/>
    </xf>
    <xf numFmtId="0" fontId="52" fillId="0" borderId="25" xfId="160" applyFont="1" applyBorder="1" applyAlignment="1">
      <alignment horizontal="center" vertical="center" wrapText="1"/>
    </xf>
    <xf numFmtId="0" fontId="52" fillId="0" borderId="25" xfId="160" applyFont="1" applyBorder="1" applyAlignment="1">
      <alignment horizontal="right" vertical="center" wrapText="1"/>
    </xf>
    <xf numFmtId="0" fontId="57" fillId="0" borderId="19" xfId="160" applyFont="1" applyBorder="1" applyAlignment="1">
      <alignment vertical="center" wrapText="1"/>
    </xf>
    <xf numFmtId="0" fontId="55" fillId="0" borderId="0" xfId="160" applyFont="1" applyAlignment="1">
      <alignment vertical="center" wrapText="1"/>
    </xf>
    <xf numFmtId="0" fontId="57" fillId="0" borderId="0" xfId="160" applyFont="1" applyAlignment="1">
      <alignment horizontal="justify" vertical="center"/>
    </xf>
    <xf numFmtId="0" fontId="52" fillId="0" borderId="0" xfId="160" applyFont="1" applyAlignment="1">
      <alignment horizontal="left" vertical="center"/>
    </xf>
    <xf numFmtId="0" fontId="78" fillId="0" borderId="0" xfId="160" applyFont="1" applyAlignment="1">
      <alignment vertical="center"/>
    </xf>
    <xf numFmtId="0" fontId="78" fillId="0" borderId="19" xfId="160" applyFont="1" applyBorder="1" applyAlignment="1">
      <alignment vertical="center" wrapText="1"/>
    </xf>
    <xf numFmtId="0" fontId="64" fillId="0" borderId="19" xfId="160" applyFont="1" applyBorder="1" applyAlignment="1">
      <alignment horizontal="center" vertical="center" wrapText="1"/>
    </xf>
    <xf numFmtId="0" fontId="74" fillId="0" borderId="0" xfId="160" applyFont="1" applyAlignment="1"/>
    <xf numFmtId="0" fontId="64" fillId="0" borderId="21" xfId="160" applyFont="1" applyBorder="1" applyAlignment="1">
      <alignment horizontal="center" vertical="center" wrapText="1"/>
    </xf>
    <xf numFmtId="0" fontId="52" fillId="0" borderId="23" xfId="160" applyFont="1" applyBorder="1" applyAlignment="1">
      <alignment horizontal="center" vertical="center" wrapText="1"/>
    </xf>
    <xf numFmtId="0" fontId="64" fillId="0" borderId="25" xfId="160" applyFont="1" applyBorder="1" applyAlignment="1">
      <alignment horizontal="center" vertical="center" wrapText="1"/>
    </xf>
    <xf numFmtId="0" fontId="64" fillId="0" borderId="12" xfId="160" applyFont="1" applyBorder="1" applyAlignment="1">
      <alignment horizontal="center" vertical="center" wrapText="1"/>
    </xf>
    <xf numFmtId="0" fontId="64" fillId="0" borderId="11" xfId="160" applyFont="1" applyBorder="1" applyAlignment="1">
      <alignment horizontal="center" vertical="center" wrapText="1"/>
    </xf>
    <xf numFmtId="0" fontId="64" fillId="0" borderId="19" xfId="160" applyFont="1" applyBorder="1" applyAlignment="1">
      <alignment vertical="center" wrapText="1"/>
    </xf>
    <xf numFmtId="0" fontId="75" fillId="0" borderId="0" xfId="160" applyFont="1" applyAlignment="1">
      <alignment vertical="center"/>
    </xf>
    <xf numFmtId="0" fontId="52" fillId="0" borderId="0" xfId="160" applyFont="1" applyAlignment="1">
      <alignment horizontal="justify" vertical="center"/>
    </xf>
    <xf numFmtId="0" fontId="57" fillId="0" borderId="0" xfId="160" applyFont="1" applyAlignment="1">
      <alignment horizontal="left" vertical="center"/>
    </xf>
    <xf numFmtId="0" fontId="73" fillId="0" borderId="16" xfId="160" applyFont="1" applyBorder="1" applyAlignment="1">
      <alignment vertical="center" wrapText="1"/>
    </xf>
    <xf numFmtId="0" fontId="73" fillId="0" borderId="24" xfId="160" applyFont="1" applyBorder="1" applyAlignment="1">
      <alignment vertical="center" wrapText="1"/>
    </xf>
    <xf numFmtId="0" fontId="73" fillId="0" borderId="17" xfId="160" applyFont="1" applyBorder="1" applyAlignment="1">
      <alignment horizontal="center" vertical="center" wrapText="1"/>
    </xf>
    <xf numFmtId="0" fontId="73" fillId="0" borderId="15" xfId="160" applyFont="1" applyBorder="1" applyAlignment="1">
      <alignment vertical="center" wrapText="1"/>
    </xf>
    <xf numFmtId="0" fontId="73" fillId="0" borderId="14" xfId="160" applyFont="1" applyBorder="1" applyAlignment="1">
      <alignment horizontal="center" vertical="center" wrapText="1"/>
    </xf>
    <xf numFmtId="0" fontId="73" fillId="0" borderId="20" xfId="160" applyFont="1" applyBorder="1" applyAlignment="1">
      <alignment horizontal="center" vertical="center" wrapText="1"/>
    </xf>
    <xf numFmtId="0" fontId="73" fillId="0" borderId="0" xfId="160" applyFont="1" applyBorder="1" applyAlignment="1">
      <alignment horizontal="center" vertical="center" wrapText="1"/>
    </xf>
    <xf numFmtId="0" fontId="73" fillId="0" borderId="13" xfId="160" applyFont="1" applyBorder="1" applyAlignment="1">
      <alignment horizontal="center" vertical="center" wrapText="1"/>
    </xf>
    <xf numFmtId="0" fontId="73" fillId="0" borderId="24" xfId="160" applyFont="1" applyBorder="1" applyAlignment="1">
      <alignment horizontal="center" vertical="center" wrapText="1"/>
    </xf>
    <xf numFmtId="0" fontId="73" fillId="0" borderId="19" xfId="160" applyFont="1" applyBorder="1" applyAlignment="1">
      <alignment horizontal="center" vertical="center" wrapText="1"/>
    </xf>
    <xf numFmtId="0" fontId="73" fillId="0" borderId="12" xfId="160" applyFont="1" applyBorder="1" applyAlignment="1">
      <alignment vertical="center" wrapText="1"/>
    </xf>
    <xf numFmtId="0" fontId="73" fillId="0" borderId="25" xfId="160" applyFont="1" applyBorder="1" applyAlignment="1">
      <alignment vertical="center" wrapText="1"/>
    </xf>
    <xf numFmtId="0" fontId="27" fillId="0" borderId="8" xfId="160" applyBorder="1" applyAlignment="1">
      <alignment vertical="center" wrapText="1"/>
    </xf>
    <xf numFmtId="0" fontId="73" fillId="0" borderId="8" xfId="160" applyFont="1" applyBorder="1" applyAlignment="1">
      <alignment vertical="center" wrapText="1"/>
    </xf>
    <xf numFmtId="0" fontId="73" fillId="0" borderId="16" xfId="160" applyFont="1" applyBorder="1" applyAlignment="1">
      <alignment horizontal="center" vertical="center" wrapText="1"/>
    </xf>
    <xf numFmtId="0" fontId="73" fillId="0" borderId="15" xfId="160" applyFont="1" applyBorder="1" applyAlignment="1">
      <alignment horizontal="center" vertical="center" wrapText="1"/>
    </xf>
    <xf numFmtId="49" fontId="52" fillId="0" borderId="19" xfId="160" applyNumberFormat="1" applyFont="1" applyBorder="1" applyAlignment="1">
      <alignment horizontal="left" vertical="center" wrapText="1"/>
    </xf>
    <xf numFmtId="0" fontId="52" fillId="0" borderId="19" xfId="160" applyFont="1" applyBorder="1" applyAlignment="1">
      <alignment horizontal="justify" vertical="center" wrapText="1"/>
    </xf>
    <xf numFmtId="0" fontId="52" fillId="0" borderId="21" xfId="160" applyFont="1" applyBorder="1" applyAlignment="1">
      <alignment horizontal="justify" vertical="center" wrapText="1"/>
    </xf>
    <xf numFmtId="0" fontId="52" fillId="0" borderId="16" xfId="160" applyFont="1" applyBorder="1" applyAlignment="1">
      <alignment vertical="center" wrapText="1"/>
    </xf>
    <xf numFmtId="0" fontId="52" fillId="0" borderId="24" xfId="160" applyFont="1" applyBorder="1" applyAlignment="1">
      <alignment horizontal="justify" vertical="center" wrapText="1"/>
    </xf>
    <xf numFmtId="0" fontId="52" fillId="0" borderId="17" xfId="160" applyFont="1" applyBorder="1" applyAlignment="1">
      <alignment horizontal="justify" vertical="center" wrapText="1"/>
    </xf>
    <xf numFmtId="0" fontId="52" fillId="0" borderId="15" xfId="160" applyFont="1" applyBorder="1" applyAlignment="1">
      <alignment horizontal="justify" vertical="center" wrapText="1"/>
    </xf>
    <xf numFmtId="49" fontId="52" fillId="0" borderId="19" xfId="160" applyNumberFormat="1" applyFont="1" applyBorder="1" applyAlignment="1">
      <alignment vertical="center" wrapText="1"/>
    </xf>
    <xf numFmtId="0" fontId="52" fillId="0" borderId="14" xfId="160" applyFont="1" applyBorder="1" applyAlignment="1">
      <alignment vertical="center" wrapText="1"/>
    </xf>
    <xf numFmtId="0" fontId="52" fillId="0" borderId="22" xfId="160" applyFont="1" applyBorder="1" applyAlignment="1">
      <alignment horizontal="justify" vertical="center" wrapText="1"/>
    </xf>
    <xf numFmtId="0" fontId="52" fillId="0" borderId="23" xfId="160" applyFont="1" applyBorder="1" applyAlignment="1">
      <alignment horizontal="justify" vertical="center" wrapText="1"/>
    </xf>
    <xf numFmtId="0" fontId="52" fillId="0" borderId="19" xfId="160" applyFont="1" applyBorder="1" applyAlignment="1">
      <alignment vertical="center" wrapText="1"/>
    </xf>
    <xf numFmtId="0" fontId="52" fillId="0" borderId="12" xfId="160" applyFont="1" applyBorder="1" applyAlignment="1">
      <alignment vertical="center" wrapText="1"/>
    </xf>
    <xf numFmtId="0" fontId="52" fillId="0" borderId="25" xfId="160" applyFont="1" applyBorder="1" applyAlignment="1">
      <alignment horizontal="justify" vertical="center" wrapText="1"/>
    </xf>
    <xf numFmtId="0" fontId="52" fillId="0" borderId="8" xfId="160" applyFont="1" applyBorder="1" applyAlignment="1">
      <alignment horizontal="justify" vertical="center" wrapText="1"/>
    </xf>
    <xf numFmtId="0" fontId="52" fillId="0" borderId="11" xfId="160" applyFont="1" applyBorder="1" applyAlignment="1">
      <alignment horizontal="justify" vertical="center" wrapText="1"/>
    </xf>
    <xf numFmtId="0" fontId="52" fillId="0" borderId="21" xfId="160" applyFont="1" applyBorder="1" applyAlignment="1">
      <alignment vertical="center" wrapText="1"/>
    </xf>
    <xf numFmtId="0" fontId="52" fillId="0" borderId="22" xfId="160" applyFont="1" applyBorder="1" applyAlignment="1">
      <alignment vertical="center" wrapText="1"/>
    </xf>
    <xf numFmtId="0" fontId="52" fillId="0" borderId="23" xfId="160" applyFont="1" applyBorder="1" applyAlignment="1">
      <alignment vertical="center" wrapText="1"/>
    </xf>
    <xf numFmtId="0" fontId="52" fillId="0" borderId="12" xfId="160" applyFont="1" applyBorder="1" applyAlignment="1">
      <alignment horizontal="center" vertical="center" wrapText="1"/>
    </xf>
    <xf numFmtId="0" fontId="55" fillId="0" borderId="0" xfId="160" applyFont="1" applyAlignment="1">
      <alignment horizontal="left" vertical="center"/>
    </xf>
    <xf numFmtId="193" fontId="64" fillId="0" borderId="0" xfId="160" applyNumberFormat="1" applyFont="1" applyAlignment="1"/>
    <xf numFmtId="187" fontId="64" fillId="0" borderId="0" xfId="160" applyNumberFormat="1" applyFont="1" applyAlignment="1"/>
    <xf numFmtId="187" fontId="73" fillId="0" borderId="0" xfId="160" applyNumberFormat="1" applyFont="1" applyAlignment="1"/>
    <xf numFmtId="0" fontId="16" fillId="0" borderId="0" xfId="0" applyFont="1"/>
    <xf numFmtId="0" fontId="83" fillId="0" borderId="0" xfId="0" applyFont="1" applyFill="1" applyAlignment="1"/>
    <xf numFmtId="0" fontId="11" fillId="0" borderId="0" xfId="0" applyFont="1" applyBorder="1" applyAlignment="1">
      <alignment horizontal="center" vertical="center" wrapText="1"/>
    </xf>
    <xf numFmtId="0" fontId="11" fillId="0" borderId="0" xfId="0" applyFont="1" applyBorder="1" applyAlignment="1">
      <alignment vertical="center" wrapText="1"/>
    </xf>
    <xf numFmtId="0" fontId="16" fillId="0" borderId="0" xfId="0" applyFont="1" applyAlignment="1">
      <alignment horizontal="center"/>
    </xf>
    <xf numFmtId="0" fontId="84" fillId="0" borderId="0" xfId="0" applyFont="1"/>
    <xf numFmtId="192" fontId="55" fillId="0" borderId="19" xfId="97" applyNumberFormat="1" applyFont="1" applyBorder="1" applyAlignment="1">
      <alignment horizontal="right" vertical="center" wrapText="1"/>
    </xf>
    <xf numFmtId="192" fontId="58" fillId="0" borderId="22" xfId="160" applyNumberFormat="1" applyFont="1" applyBorder="1" applyAlignment="1">
      <alignment vertical="center" wrapText="1"/>
    </xf>
    <xf numFmtId="192" fontId="58" fillId="0" borderId="23" xfId="160" applyNumberFormat="1" applyFont="1" applyBorder="1" applyAlignment="1">
      <alignment vertical="center" wrapText="1"/>
    </xf>
    <xf numFmtId="192" fontId="55" fillId="0" borderId="19" xfId="97" applyNumberFormat="1" applyFont="1" applyFill="1" applyBorder="1" applyAlignment="1">
      <alignment horizontal="right" vertical="center" wrapText="1"/>
    </xf>
    <xf numFmtId="192" fontId="55" fillId="0" borderId="22" xfId="160" applyNumberFormat="1" applyFont="1" applyBorder="1" applyAlignment="1">
      <alignment vertical="center" wrapText="1"/>
    </xf>
    <xf numFmtId="192" fontId="55" fillId="0" borderId="23" xfId="160" applyNumberFormat="1" applyFont="1" applyFill="1" applyBorder="1" applyAlignment="1">
      <alignment vertical="center" wrapText="1"/>
    </xf>
    <xf numFmtId="192" fontId="55" fillId="0" borderId="23" xfId="97" applyNumberFormat="1" applyFont="1" applyBorder="1" applyAlignment="1">
      <alignment horizontal="right" vertical="center" wrapText="1"/>
    </xf>
    <xf numFmtId="192" fontId="55" fillId="0" borderId="23" xfId="160" applyNumberFormat="1" applyFont="1" applyBorder="1" applyAlignment="1">
      <alignment vertical="center" wrapText="1"/>
    </xf>
    <xf numFmtId="0" fontId="85" fillId="0" borderId="0" xfId="0" applyFont="1"/>
    <xf numFmtId="165" fontId="0" fillId="0" borderId="0" xfId="0" applyNumberFormat="1"/>
    <xf numFmtId="0" fontId="45" fillId="0" borderId="0" xfId="0" applyFont="1" applyAlignment="1">
      <alignment horizontal="left" indent="2"/>
    </xf>
    <xf numFmtId="0" fontId="11" fillId="0" borderId="0" xfId="0" applyFont="1" applyFill="1" applyBorder="1" applyAlignment="1">
      <alignment horizontal="left" wrapText="1"/>
    </xf>
    <xf numFmtId="186" fontId="11" fillId="0" borderId="0" xfId="97" applyNumberFormat="1" applyFont="1" applyBorder="1" applyAlignment="1">
      <alignment horizontal="right" vertical="center" wrapText="1"/>
    </xf>
    <xf numFmtId="196" fontId="0" fillId="0" borderId="0" xfId="0" applyNumberFormat="1"/>
    <xf numFmtId="187" fontId="0" fillId="0" borderId="0" xfId="0" applyNumberFormat="1"/>
    <xf numFmtId="186" fontId="11" fillId="0" borderId="0" xfId="160" applyNumberFormat="1" applyFont="1" applyBorder="1" applyAlignment="1">
      <alignment vertical="center" wrapText="1"/>
    </xf>
    <xf numFmtId="195" fontId="16" fillId="0" borderId="0" xfId="0" applyNumberFormat="1" applyFont="1"/>
    <xf numFmtId="3" fontId="71" fillId="0" borderId="0" xfId="0" applyNumberFormat="1" applyFont="1" applyBorder="1" applyAlignment="1">
      <alignment horizontal="right" vertical="top"/>
    </xf>
    <xf numFmtId="0" fontId="11" fillId="0" borderId="14" xfId="0" applyFont="1" applyBorder="1" applyAlignment="1">
      <alignment horizontal="left" wrapText="1"/>
    </xf>
    <xf numFmtId="194" fontId="11" fillId="0" borderId="13" xfId="97" applyNumberFormat="1" applyFont="1" applyBorder="1" applyAlignment="1">
      <alignment horizontal="right" vertical="center" wrapText="1"/>
    </xf>
    <xf numFmtId="3" fontId="44" fillId="0" borderId="14" xfId="122" applyNumberFormat="1" applyFont="1" applyBorder="1"/>
    <xf numFmtId="0" fontId="11" fillId="0" borderId="14" xfId="0" applyFont="1" applyBorder="1" applyAlignment="1">
      <alignment horizontal="left" wrapText="1" indent="2"/>
    </xf>
    <xf numFmtId="0" fontId="10" fillId="0" borderId="21" xfId="0" applyFont="1" applyBorder="1" applyAlignment="1">
      <alignment wrapText="1"/>
    </xf>
    <xf numFmtId="0" fontId="10" fillId="0" borderId="3" xfId="0" applyFont="1" applyBorder="1" applyAlignment="1">
      <alignment horizontal="center" vertical="center" wrapText="1"/>
    </xf>
    <xf numFmtId="194" fontId="10" fillId="0" borderId="23" xfId="97" applyNumberFormat="1" applyFont="1" applyBorder="1" applyAlignment="1">
      <alignment horizontal="right" vertical="center" wrapText="1"/>
    </xf>
    <xf numFmtId="0" fontId="10" fillId="0" borderId="33" xfId="0" applyFont="1" applyBorder="1" applyAlignment="1">
      <alignment wrapText="1"/>
    </xf>
    <xf numFmtId="0" fontId="10" fillId="0" borderId="10" xfId="0" applyFont="1" applyBorder="1" applyAlignment="1">
      <alignment horizontal="center" vertical="center" wrapText="1"/>
    </xf>
    <xf numFmtId="194" fontId="10" fillId="0" borderId="34" xfId="97" applyNumberFormat="1" applyFont="1" applyBorder="1" applyAlignment="1">
      <alignment horizontal="right" vertical="center" wrapText="1"/>
    </xf>
    <xf numFmtId="0" fontId="10" fillId="0" borderId="35" xfId="0" applyFont="1" applyBorder="1" applyAlignment="1">
      <alignment horizontal="left" wrapText="1"/>
    </xf>
    <xf numFmtId="0" fontId="10" fillId="0" borderId="36" xfId="0" applyFont="1" applyBorder="1" applyAlignment="1">
      <alignment horizontal="center" vertical="center" wrapText="1"/>
    </xf>
    <xf numFmtId="194" fontId="10" fillId="0" borderId="37" xfId="97" applyNumberFormat="1" applyFont="1" applyBorder="1" applyAlignment="1">
      <alignment horizontal="right" vertical="center" wrapText="1"/>
    </xf>
    <xf numFmtId="0" fontId="10" fillId="0" borderId="8" xfId="0" applyFont="1" applyBorder="1" applyAlignment="1">
      <alignment horizontal="center" vertical="center" wrapText="1"/>
    </xf>
    <xf numFmtId="0" fontId="12" fillId="0" borderId="14" xfId="0" applyFont="1" applyBorder="1" applyAlignment="1">
      <alignment horizontal="left"/>
    </xf>
    <xf numFmtId="0" fontId="12" fillId="0" borderId="0" xfId="0" applyFont="1" applyBorder="1" applyAlignment="1">
      <alignment horizontal="center" vertical="center" wrapText="1"/>
    </xf>
    <xf numFmtId="194" fontId="12" fillId="0" borderId="13" xfId="97" applyNumberFormat="1" applyFont="1" applyBorder="1" applyAlignment="1">
      <alignment horizontal="right" vertical="center" wrapText="1"/>
    </xf>
    <xf numFmtId="0" fontId="10" fillId="0" borderId="12" xfId="0" applyFont="1" applyBorder="1" applyAlignment="1">
      <alignment horizontal="left" wrapText="1"/>
    </xf>
    <xf numFmtId="187" fontId="10" fillId="0" borderId="11" xfId="97" applyNumberFormat="1" applyFont="1" applyBorder="1" applyAlignment="1">
      <alignment horizontal="right" vertical="center" wrapText="1"/>
    </xf>
    <xf numFmtId="186" fontId="10" fillId="0" borderId="33" xfId="97" applyNumberFormat="1" applyFont="1" applyBorder="1" applyAlignment="1">
      <alignment horizontal="right" vertical="center" wrapText="1"/>
    </xf>
    <xf numFmtId="173" fontId="10" fillId="0" borderId="34" xfId="97" applyNumberFormat="1" applyFont="1" applyBorder="1" applyAlignment="1">
      <alignment horizontal="right" vertical="center" wrapText="1"/>
    </xf>
    <xf numFmtId="186" fontId="11" fillId="0" borderId="14" xfId="97" applyNumberFormat="1" applyFont="1" applyBorder="1" applyAlignment="1">
      <alignment horizontal="right" vertical="center" wrapText="1"/>
    </xf>
    <xf numFmtId="173" fontId="11" fillId="0" borderId="13" xfId="97" applyNumberFormat="1" applyFont="1" applyBorder="1" applyAlignment="1">
      <alignment horizontal="right" vertical="center" wrapText="1"/>
    </xf>
    <xf numFmtId="194" fontId="11" fillId="0" borderId="14" xfId="97" applyNumberFormat="1" applyFont="1" applyBorder="1" applyAlignment="1">
      <alignment horizontal="right" vertical="center" wrapText="1"/>
    </xf>
    <xf numFmtId="186" fontId="10" fillId="0" borderId="21" xfId="97" applyNumberFormat="1" applyFont="1" applyBorder="1" applyAlignment="1">
      <alignment horizontal="right" vertical="center" wrapText="1"/>
    </xf>
    <xf numFmtId="173" fontId="10" fillId="0" borderId="23" xfId="97" applyNumberFormat="1" applyFont="1" applyBorder="1" applyAlignment="1">
      <alignment horizontal="right" vertical="center" wrapText="1"/>
    </xf>
    <xf numFmtId="187" fontId="10" fillId="0" borderId="12" xfId="97" applyNumberFormat="1" applyFont="1" applyBorder="1" applyAlignment="1">
      <alignment horizontal="right" vertical="center" wrapText="1"/>
    </xf>
    <xf numFmtId="194" fontId="12" fillId="0" borderId="14" xfId="97" applyNumberFormat="1" applyFont="1" applyBorder="1" applyAlignment="1">
      <alignment horizontal="right" vertical="center" wrapText="1"/>
    </xf>
    <xf numFmtId="186" fontId="10" fillId="0" borderId="39" xfId="97" applyNumberFormat="1" applyFont="1" applyBorder="1" applyAlignment="1">
      <alignment horizontal="right" vertical="center" wrapText="1"/>
    </xf>
    <xf numFmtId="186" fontId="11" fillId="0" borderId="20" xfId="97" applyNumberFormat="1" applyFont="1" applyBorder="1" applyAlignment="1">
      <alignment horizontal="right" vertical="center" wrapText="1"/>
    </xf>
    <xf numFmtId="186" fontId="10" fillId="0" borderId="19" xfId="97" applyNumberFormat="1" applyFont="1" applyBorder="1" applyAlignment="1">
      <alignment horizontal="right" vertical="center" wrapText="1"/>
    </xf>
    <xf numFmtId="194" fontId="10" fillId="0" borderId="38" xfId="97" applyNumberFormat="1" applyFont="1" applyBorder="1" applyAlignment="1">
      <alignment horizontal="right" vertical="center" wrapText="1"/>
    </xf>
    <xf numFmtId="187" fontId="10" fillId="0" borderId="25" xfId="97" applyNumberFormat="1" applyFont="1" applyBorder="1" applyAlignment="1">
      <alignment horizontal="right" vertical="center" wrapText="1"/>
    </xf>
    <xf numFmtId="194" fontId="12" fillId="0" borderId="20" xfId="97" applyNumberFormat="1" applyFont="1" applyBorder="1" applyAlignment="1">
      <alignment horizontal="right" vertical="center" wrapText="1"/>
    </xf>
    <xf numFmtId="0" fontId="81" fillId="14" borderId="0" xfId="0" applyFont="1" applyFill="1" applyBorder="1" applyAlignment="1">
      <alignment vertical="center"/>
    </xf>
    <xf numFmtId="0" fontId="9" fillId="14" borderId="0" xfId="0" applyFont="1" applyFill="1" applyBorder="1" applyAlignment="1">
      <alignment horizontal="center" vertical="center"/>
    </xf>
    <xf numFmtId="0" fontId="9" fillId="0" borderId="0" xfId="0" applyFont="1" applyFill="1" applyBorder="1" applyAlignment="1">
      <alignment horizontal="center" vertical="center"/>
    </xf>
    <xf numFmtId="0" fontId="11" fillId="0" borderId="0" xfId="0" applyFont="1" applyFill="1" applyBorder="1" applyAlignment="1">
      <alignment vertical="center"/>
    </xf>
    <xf numFmtId="0" fontId="11" fillId="0" borderId="0" xfId="0" applyFont="1" applyFill="1" applyBorder="1" applyAlignment="1">
      <alignment horizontal="center"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3" fontId="10" fillId="0" borderId="0" xfId="0" applyNumberFormat="1" applyFont="1" applyFill="1" applyBorder="1" applyAlignment="1">
      <alignment horizontal="center" vertical="center"/>
    </xf>
    <xf numFmtId="0" fontId="0" fillId="0" borderId="0" xfId="0" applyFill="1" applyBorder="1"/>
    <xf numFmtId="0" fontId="86" fillId="0" borderId="0" xfId="0" applyFont="1" applyFill="1" applyBorder="1" applyAlignment="1">
      <alignment vertical="center"/>
    </xf>
    <xf numFmtId="0" fontId="11" fillId="9" borderId="41" xfId="0" applyFont="1" applyFill="1" applyBorder="1" applyAlignment="1">
      <alignment horizontal="center" vertical="center" wrapText="1"/>
    </xf>
    <xf numFmtId="0" fontId="16" fillId="9" borderId="9" xfId="0" applyFont="1" applyFill="1" applyBorder="1" applyAlignment="1">
      <alignment horizontal="center"/>
    </xf>
    <xf numFmtId="0" fontId="46" fillId="9" borderId="40" xfId="45" applyFont="1" applyFill="1" applyBorder="1" applyAlignment="1">
      <alignment horizontal="center" vertical="center" wrapText="1"/>
    </xf>
    <xf numFmtId="0" fontId="46" fillId="9" borderId="41" xfId="45" applyFont="1" applyFill="1" applyBorder="1" applyAlignment="1">
      <alignment horizontal="center" vertical="center" wrapText="1"/>
    </xf>
    <xf numFmtId="0" fontId="46" fillId="9" borderId="42" xfId="45" applyFont="1" applyFill="1" applyBorder="1" applyAlignment="1">
      <alignment horizontal="center" vertical="center" wrapText="1"/>
    </xf>
    <xf numFmtId="3" fontId="10" fillId="0" borderId="0" xfId="0" applyNumberFormat="1" applyFont="1" applyFill="1" applyBorder="1" applyAlignment="1">
      <alignment vertical="center"/>
    </xf>
    <xf numFmtId="0" fontId="13" fillId="0" borderId="0" xfId="0" applyFont="1" applyFill="1" applyBorder="1" applyAlignment="1">
      <alignment vertical="center"/>
    </xf>
    <xf numFmtId="0" fontId="9" fillId="0" borderId="0" xfId="0" applyFont="1" applyFill="1" applyBorder="1" applyAlignment="1">
      <alignment vertical="center"/>
    </xf>
    <xf numFmtId="0" fontId="89" fillId="0" borderId="0" xfId="0" applyFont="1" applyBorder="1" applyAlignment="1">
      <alignment vertical="center"/>
    </xf>
    <xf numFmtId="165" fontId="89" fillId="0" borderId="0" xfId="0" applyNumberFormat="1" applyFont="1" applyBorder="1" applyAlignment="1">
      <alignment horizontal="center" vertical="center"/>
    </xf>
    <xf numFmtId="3" fontId="90" fillId="0" borderId="0" xfId="0" applyNumberFormat="1" applyFont="1" applyAlignment="1">
      <alignment horizontal="right"/>
    </xf>
    <xf numFmtId="0" fontId="91" fillId="0" borderId="0" xfId="0" applyFont="1" applyBorder="1" applyAlignment="1">
      <alignment horizontal="left" vertical="center" indent="1"/>
    </xf>
    <xf numFmtId="165" fontId="91" fillId="0" borderId="0" xfId="0" applyNumberFormat="1" applyFont="1" applyBorder="1" applyAlignment="1">
      <alignment horizontal="center" vertical="center"/>
    </xf>
    <xf numFmtId="0" fontId="91" fillId="0" borderId="8" xfId="0" applyFont="1" applyBorder="1" applyAlignment="1">
      <alignment horizontal="left" vertical="center" indent="1"/>
    </xf>
    <xf numFmtId="165" fontId="91" fillId="0" borderId="8" xfId="0" applyNumberFormat="1" applyFont="1" applyBorder="1" applyAlignment="1">
      <alignment horizontal="center" vertical="center"/>
    </xf>
    <xf numFmtId="0" fontId="89" fillId="0" borderId="0" xfId="0" applyFont="1" applyBorder="1" applyAlignment="1">
      <alignment horizontal="left" vertical="center" indent="1"/>
    </xf>
    <xf numFmtId="0" fontId="90" fillId="0" borderId="8" xfId="0" applyFont="1" applyBorder="1" applyAlignment="1">
      <alignment horizontal="left" indent="1"/>
    </xf>
    <xf numFmtId="165" fontId="90" fillId="0" borderId="8" xfId="0" applyNumberFormat="1" applyFont="1" applyBorder="1" applyAlignment="1">
      <alignment horizontal="center"/>
    </xf>
    <xf numFmtId="0" fontId="92" fillId="0" borderId="0" xfId="0" applyFont="1" applyFill="1" applyBorder="1" applyAlignment="1">
      <alignment horizontal="left" vertical="center" indent="1"/>
    </xf>
    <xf numFmtId="3" fontId="15" fillId="0" borderId="0" xfId="0" applyNumberFormat="1" applyFont="1" applyAlignment="1">
      <alignment horizontal="right"/>
    </xf>
    <xf numFmtId="173" fontId="11" fillId="0" borderId="13" xfId="97" applyNumberFormat="1" applyFont="1" applyFill="1" applyBorder="1" applyAlignment="1">
      <alignment horizontal="right" vertical="center" wrapText="1"/>
    </xf>
    <xf numFmtId="197" fontId="10" fillId="0" borderId="35" xfId="97" applyNumberFormat="1" applyFont="1" applyBorder="1" applyAlignment="1">
      <alignment horizontal="right" vertical="center" wrapText="1"/>
    </xf>
    <xf numFmtId="197" fontId="0" fillId="0" borderId="0" xfId="0" applyNumberFormat="1"/>
    <xf numFmtId="0" fontId="10" fillId="0" borderId="48" xfId="0" applyFont="1" applyBorder="1" applyAlignment="1">
      <alignment vertical="center"/>
    </xf>
    <xf numFmtId="0" fontId="11" fillId="0" borderId="48" xfId="0" applyFont="1" applyBorder="1" applyAlignment="1">
      <alignment horizontal="left" vertical="center" indent="1"/>
    </xf>
    <xf numFmtId="0" fontId="10" fillId="0" borderId="47" xfId="0" applyFont="1" applyBorder="1" applyAlignment="1">
      <alignment horizontal="center" vertical="center"/>
    </xf>
    <xf numFmtId="0" fontId="10" fillId="0" borderId="49" xfId="0" applyFont="1" applyBorder="1" applyAlignment="1">
      <alignment horizontal="center" vertical="center"/>
    </xf>
    <xf numFmtId="0" fontId="11" fillId="0" borderId="49" xfId="0" applyFont="1" applyBorder="1" applyAlignment="1">
      <alignment horizontal="center" vertical="center"/>
    </xf>
    <xf numFmtId="0" fontId="12" fillId="0" borderId="12" xfId="0" applyFont="1" applyFill="1" applyBorder="1" applyAlignment="1">
      <alignment horizontal="left" wrapText="1"/>
    </xf>
    <xf numFmtId="0" fontId="87" fillId="0" borderId="8" xfId="0" applyFont="1" applyBorder="1"/>
    <xf numFmtId="3" fontId="88" fillId="0" borderId="25" xfId="0" applyNumberFormat="1" applyFont="1" applyBorder="1" applyAlignment="1">
      <alignment horizontal="right"/>
    </xf>
    <xf numFmtId="3" fontId="88" fillId="0" borderId="12" xfId="0" applyNumberFormat="1" applyFont="1" applyBorder="1" applyAlignment="1">
      <alignment horizontal="right"/>
    </xf>
    <xf numFmtId="3" fontId="88" fillId="0" borderId="11" xfId="0" applyNumberFormat="1" applyFont="1" applyBorder="1" applyAlignment="1">
      <alignment horizontal="right"/>
    </xf>
    <xf numFmtId="0" fontId="13" fillId="0" borderId="0" xfId="0" applyFont="1" applyAlignment="1">
      <alignment horizontal="right" vertical="center"/>
    </xf>
    <xf numFmtId="0" fontId="11" fillId="14" borderId="46" xfId="0" applyFont="1" applyFill="1" applyBorder="1" applyAlignment="1">
      <alignment vertical="center"/>
    </xf>
    <xf numFmtId="0" fontId="10" fillId="14" borderId="47" xfId="0" applyFont="1" applyFill="1" applyBorder="1" applyAlignment="1">
      <alignment horizontal="center" vertical="center"/>
    </xf>
    <xf numFmtId="0" fontId="10" fillId="0" borderId="46" xfId="0" applyFont="1" applyBorder="1" applyAlignment="1">
      <alignment horizontal="left" vertical="center" indent="1"/>
    </xf>
    <xf numFmtId="0" fontId="12" fillId="0" borderId="0" xfId="0" applyFont="1" applyAlignment="1">
      <alignment vertical="center"/>
    </xf>
    <xf numFmtId="197" fontId="12" fillId="0" borderId="13" xfId="97" applyNumberFormat="1" applyFont="1" applyBorder="1" applyAlignment="1">
      <alignment horizontal="right" vertical="center" wrapText="1"/>
    </xf>
    <xf numFmtId="197" fontId="10" fillId="0" borderId="37" xfId="97" applyNumberFormat="1" applyFont="1" applyBorder="1" applyAlignment="1">
      <alignment horizontal="right" vertical="center" wrapText="1"/>
    </xf>
    <xf numFmtId="0" fontId="45" fillId="0" borderId="0" xfId="0" applyFont="1" applyAlignment="1"/>
    <xf numFmtId="0" fontId="16" fillId="0" borderId="0" xfId="0" applyFont="1" applyBorder="1"/>
    <xf numFmtId="165" fontId="16" fillId="0" borderId="0" xfId="0" applyNumberFormat="1" applyFont="1" applyFill="1" applyAlignment="1">
      <alignment horizontal="center" vertical="center"/>
    </xf>
    <xf numFmtId="0" fontId="0" fillId="0" borderId="0" xfId="0" applyFill="1" applyAlignment="1"/>
    <xf numFmtId="0" fontId="94" fillId="2" borderId="50" xfId="0" applyFont="1" applyFill="1" applyBorder="1" applyAlignment="1">
      <alignment vertical="center" wrapText="1"/>
    </xf>
    <xf numFmtId="0" fontId="96" fillId="2" borderId="46" xfId="0" applyFont="1" applyFill="1" applyBorder="1" applyAlignment="1">
      <alignment vertical="center" wrapText="1"/>
    </xf>
    <xf numFmtId="3" fontId="46" fillId="15" borderId="23" xfId="0" applyNumberFormat="1" applyFont="1" applyFill="1" applyBorder="1" applyAlignment="1">
      <alignment horizontal="right" vertical="center"/>
    </xf>
    <xf numFmtId="0" fontId="46" fillId="0" borderId="0" xfId="0" applyFont="1" applyBorder="1" applyAlignment="1">
      <alignment vertical="center"/>
    </xf>
    <xf numFmtId="1" fontId="46" fillId="0" borderId="0" xfId="0" applyNumberFormat="1" applyFont="1" applyBorder="1" applyAlignment="1">
      <alignment vertical="center"/>
    </xf>
    <xf numFmtId="0" fontId="45" fillId="0" borderId="0" xfId="0" applyFont="1" applyBorder="1"/>
    <xf numFmtId="0" fontId="57" fillId="10" borderId="46" xfId="0" applyFont="1" applyFill="1" applyBorder="1" applyAlignment="1">
      <alignment vertical="center"/>
    </xf>
    <xf numFmtId="3" fontId="57" fillId="10" borderId="1" xfId="0" applyNumberFormat="1" applyFont="1" applyFill="1" applyBorder="1" applyAlignment="1">
      <alignment horizontal="center" vertical="center"/>
    </xf>
    <xf numFmtId="0" fontId="57" fillId="10" borderId="47" xfId="0" applyFont="1" applyFill="1" applyBorder="1" applyAlignment="1">
      <alignment horizontal="center" vertical="center"/>
    </xf>
    <xf numFmtId="3" fontId="44" fillId="0" borderId="54" xfId="0" applyNumberFormat="1" applyFont="1" applyFill="1" applyBorder="1" applyAlignment="1">
      <alignment horizontal="right" vertical="center"/>
    </xf>
    <xf numFmtId="1" fontId="97" fillId="0" borderId="0" xfId="0" applyNumberFormat="1" applyFont="1" applyBorder="1" applyAlignment="1">
      <alignment vertical="center"/>
    </xf>
    <xf numFmtId="165" fontId="98" fillId="0" borderId="0" xfId="0" applyNumberFormat="1" applyFont="1"/>
    <xf numFmtId="3" fontId="84" fillId="0" borderId="0" xfId="0" applyNumberFormat="1" applyFont="1"/>
    <xf numFmtId="0" fontId="57" fillId="0" borderId="48" xfId="0" applyFont="1" applyBorder="1" applyAlignment="1">
      <alignment vertical="center"/>
    </xf>
    <xf numFmtId="0" fontId="57" fillId="0" borderId="0" xfId="0" applyFont="1" applyAlignment="1">
      <alignment horizontal="center" vertical="center"/>
    </xf>
    <xf numFmtId="0" fontId="57" fillId="0" borderId="49" xfId="0" applyFont="1" applyBorder="1" applyAlignment="1">
      <alignment horizontal="center" vertical="center"/>
    </xf>
    <xf numFmtId="3" fontId="44" fillId="0" borderId="13" xfId="0" applyNumberFormat="1" applyFont="1" applyFill="1" applyBorder="1" applyAlignment="1">
      <alignment horizontal="right" vertical="center"/>
    </xf>
    <xf numFmtId="173" fontId="45" fillId="0" borderId="0" xfId="0" applyNumberFormat="1" applyFont="1"/>
    <xf numFmtId="173" fontId="98" fillId="0" borderId="0" xfId="0" applyNumberFormat="1" applyFont="1"/>
    <xf numFmtId="0" fontId="98" fillId="0" borderId="0" xfId="0" applyFont="1"/>
    <xf numFmtId="0" fontId="57" fillId="16" borderId="48" xfId="0" applyFont="1" applyFill="1" applyBorder="1" applyAlignment="1">
      <alignment horizontal="left" vertical="center" indent="1"/>
    </xf>
    <xf numFmtId="0" fontId="57" fillId="16" borderId="0" xfId="0" applyFont="1" applyFill="1" applyAlignment="1">
      <alignment horizontal="center" vertical="center"/>
    </xf>
    <xf numFmtId="3" fontId="44" fillId="0" borderId="11" xfId="0" applyNumberFormat="1" applyFont="1" applyFill="1" applyBorder="1" applyAlignment="1">
      <alignment horizontal="right" vertical="center"/>
    </xf>
    <xf numFmtId="0" fontId="84" fillId="0" borderId="52" xfId="0" applyFont="1" applyBorder="1"/>
    <xf numFmtId="3" fontId="84" fillId="7" borderId="52" xfId="0" applyNumberFormat="1" applyFont="1" applyFill="1" applyBorder="1"/>
    <xf numFmtId="3" fontId="84" fillId="0" borderId="52" xfId="0" applyNumberFormat="1" applyFont="1" applyBorder="1"/>
    <xf numFmtId="0" fontId="52" fillId="0" borderId="48" xfId="0" applyFont="1" applyBorder="1" applyAlignment="1">
      <alignment horizontal="left" vertical="center" indent="2"/>
    </xf>
    <xf numFmtId="0" fontId="52" fillId="0" borderId="0" xfId="0" applyFont="1" applyAlignment="1">
      <alignment horizontal="center" vertical="center"/>
    </xf>
    <xf numFmtId="0" fontId="52" fillId="0" borderId="49" xfId="0" applyFont="1" applyBorder="1" applyAlignment="1">
      <alignment horizontal="center" vertical="center"/>
    </xf>
    <xf numFmtId="0" fontId="45" fillId="0" borderId="0" xfId="0" applyFont="1" applyAlignment="1">
      <alignment horizontal="left" indent="1"/>
    </xf>
    <xf numFmtId="0" fontId="45" fillId="7" borderId="0" xfId="0" applyFont="1" applyFill="1"/>
    <xf numFmtId="1" fontId="84" fillId="0" borderId="0" xfId="0" applyNumberFormat="1" applyFont="1"/>
    <xf numFmtId="1" fontId="45" fillId="0" borderId="0" xfId="0" applyNumberFormat="1" applyFont="1"/>
    <xf numFmtId="1" fontId="45" fillId="17" borderId="0" xfId="0" applyNumberFormat="1" applyFont="1" applyFill="1"/>
    <xf numFmtId="0" fontId="99" fillId="0" borderId="48" xfId="0" applyFont="1" applyBorder="1" applyAlignment="1">
      <alignment horizontal="left" vertical="center" indent="1"/>
    </xf>
    <xf numFmtId="0" fontId="99" fillId="18" borderId="0" xfId="0" applyFont="1" applyFill="1" applyAlignment="1">
      <alignment horizontal="center" vertical="center"/>
    </xf>
    <xf numFmtId="0" fontId="99" fillId="0" borderId="49" xfId="0" applyFont="1" applyBorder="1" applyAlignment="1">
      <alignment horizontal="center" vertical="center"/>
    </xf>
    <xf numFmtId="3" fontId="36" fillId="0" borderId="13" xfId="0" applyNumberFormat="1" applyFont="1" applyFill="1" applyBorder="1" applyAlignment="1">
      <alignment horizontal="right" vertical="center"/>
    </xf>
    <xf numFmtId="0" fontId="52" fillId="18" borderId="0" xfId="0" applyFont="1" applyFill="1" applyAlignment="1">
      <alignment horizontal="center" vertical="center"/>
    </xf>
    <xf numFmtId="165" fontId="45" fillId="17" borderId="0" xfId="0" applyNumberFormat="1" applyFont="1" applyFill="1"/>
    <xf numFmtId="0" fontId="99" fillId="16" borderId="0" xfId="0" applyFont="1" applyFill="1" applyAlignment="1">
      <alignment horizontal="center" vertical="center"/>
    </xf>
    <xf numFmtId="165" fontId="84" fillId="17" borderId="0" xfId="0" applyNumberFormat="1" applyFont="1" applyFill="1"/>
    <xf numFmtId="4" fontId="98" fillId="0" borderId="0" xfId="0" applyNumberFormat="1" applyFont="1"/>
    <xf numFmtId="0" fontId="52" fillId="17" borderId="0" xfId="0" applyFont="1" applyFill="1" applyAlignment="1">
      <alignment horizontal="center" vertical="center"/>
    </xf>
    <xf numFmtId="0" fontId="45" fillId="0" borderId="52" xfId="0" applyFont="1" applyBorder="1"/>
    <xf numFmtId="165" fontId="45" fillId="17" borderId="52" xfId="0" applyNumberFormat="1" applyFont="1" applyFill="1" applyBorder="1"/>
    <xf numFmtId="0" fontId="52" fillId="0" borderId="0" xfId="0" applyFont="1" applyFill="1" applyAlignment="1">
      <alignment horizontal="center" vertical="center"/>
    </xf>
    <xf numFmtId="0" fontId="45" fillId="0" borderId="0" xfId="0" applyFont="1" applyFill="1" applyBorder="1"/>
    <xf numFmtId="1" fontId="45" fillId="0" borderId="0" xfId="0" applyNumberFormat="1" applyFont="1" applyBorder="1"/>
    <xf numFmtId="0" fontId="45" fillId="0" borderId="0" xfId="0" applyFont="1" applyFill="1" applyBorder="1" applyAlignment="1">
      <alignment horizontal="left" indent="2"/>
    </xf>
    <xf numFmtId="1" fontId="98" fillId="0" borderId="0" xfId="0" applyNumberFormat="1" applyFont="1"/>
    <xf numFmtId="165" fontId="84" fillId="0" borderId="0" xfId="0" applyNumberFormat="1" applyFont="1"/>
    <xf numFmtId="0" fontId="45" fillId="0" borderId="0" xfId="0" applyFont="1" applyAlignment="1">
      <alignment vertical="center"/>
    </xf>
    <xf numFmtId="1" fontId="45" fillId="7" borderId="0" xfId="0" applyNumberFormat="1" applyFont="1" applyFill="1"/>
    <xf numFmtId="0" fontId="45" fillId="0" borderId="0" xfId="0" applyFont="1" applyAlignment="1">
      <alignment horizontal="left"/>
    </xf>
    <xf numFmtId="0" fontId="57" fillId="0" borderId="48" xfId="0" applyFont="1" applyBorder="1" applyAlignment="1">
      <alignment horizontal="left" vertical="center" indent="1"/>
    </xf>
    <xf numFmtId="0" fontId="57" fillId="17" borderId="0" xfId="0" applyFont="1" applyFill="1" applyAlignment="1">
      <alignment horizontal="center" vertical="center"/>
    </xf>
    <xf numFmtId="3" fontId="46" fillId="0" borderId="0" xfId="0" applyNumberFormat="1" applyFont="1" applyFill="1" applyBorder="1" applyAlignment="1">
      <alignment horizontal="left" vertical="center"/>
    </xf>
    <xf numFmtId="3" fontId="46" fillId="0" borderId="0" xfId="0" applyNumberFormat="1" applyFont="1" applyFill="1" applyBorder="1" applyAlignment="1">
      <alignment horizontal="right" vertical="center"/>
    </xf>
    <xf numFmtId="3" fontId="97" fillId="0" borderId="0" xfId="0" applyNumberFormat="1" applyFont="1" applyFill="1" applyBorder="1" applyAlignment="1">
      <alignment horizontal="right" vertical="center"/>
    </xf>
    <xf numFmtId="3" fontId="57" fillId="16" borderId="0" xfId="0" applyNumberFormat="1" applyFont="1" applyFill="1" applyAlignment="1">
      <alignment horizontal="center" vertical="center"/>
    </xf>
    <xf numFmtId="3" fontId="99" fillId="18" borderId="0" xfId="0" applyNumberFormat="1" applyFont="1" applyFill="1" applyAlignment="1">
      <alignment horizontal="center" vertical="center"/>
    </xf>
    <xf numFmtId="3" fontId="46" fillId="0" borderId="11" xfId="0" applyNumberFormat="1" applyFont="1" applyFill="1" applyBorder="1" applyAlignment="1">
      <alignment horizontal="right" vertical="center"/>
    </xf>
    <xf numFmtId="0" fontId="99" fillId="16" borderId="48" xfId="0" applyFont="1" applyFill="1" applyBorder="1" applyAlignment="1">
      <alignment horizontal="left" vertical="center" indent="1"/>
    </xf>
    <xf numFmtId="3" fontId="45" fillId="12" borderId="0" xfId="159" applyNumberFormat="1" applyFont="1" applyFill="1"/>
    <xf numFmtId="3" fontId="45" fillId="12" borderId="0" xfId="0" applyNumberFormat="1" applyFont="1" applyFill="1"/>
    <xf numFmtId="0" fontId="57" fillId="10" borderId="44" xfId="0" applyFont="1" applyFill="1" applyBorder="1" applyAlignment="1">
      <alignment vertical="center"/>
    </xf>
    <xf numFmtId="3" fontId="57" fillId="10" borderId="43" xfId="0" applyNumberFormat="1" applyFont="1" applyFill="1" applyBorder="1" applyAlignment="1">
      <alignment horizontal="center" vertical="center"/>
    </xf>
    <xf numFmtId="0" fontId="57" fillId="10" borderId="45" xfId="0" applyFont="1" applyFill="1" applyBorder="1" applyAlignment="1">
      <alignment horizontal="center" vertical="center"/>
    </xf>
    <xf numFmtId="0" fontId="94" fillId="2" borderId="55" xfId="0" applyFont="1" applyFill="1" applyBorder="1" applyAlignment="1">
      <alignment vertical="center"/>
    </xf>
    <xf numFmtId="0" fontId="94" fillId="2" borderId="45" xfId="0" applyFont="1" applyFill="1" applyBorder="1" applyAlignment="1">
      <alignment horizontal="center" vertical="center"/>
    </xf>
    <xf numFmtId="0" fontId="52" fillId="0" borderId="56" xfId="0" applyFont="1" applyBorder="1" applyAlignment="1">
      <alignment vertical="center"/>
    </xf>
    <xf numFmtId="3" fontId="52" fillId="0" borderId="47" xfId="0" applyNumberFormat="1" applyFont="1" applyBorder="1" applyAlignment="1">
      <alignment horizontal="right" vertical="center"/>
    </xf>
    <xf numFmtId="0" fontId="52" fillId="0" borderId="47" xfId="0" applyFont="1" applyBorder="1" applyAlignment="1">
      <alignment horizontal="right" vertical="center"/>
    </xf>
    <xf numFmtId="0" fontId="57" fillId="10" borderId="56" xfId="0" applyFont="1" applyFill="1" applyBorder="1" applyAlignment="1">
      <alignment vertical="center"/>
    </xf>
    <xf numFmtId="3" fontId="57" fillId="10" borderId="47" xfId="0" applyNumberFormat="1" applyFont="1" applyFill="1" applyBorder="1" applyAlignment="1">
      <alignment horizontal="right" vertical="center"/>
    </xf>
    <xf numFmtId="165" fontId="45" fillId="0" borderId="0" xfId="0" applyNumberFormat="1" applyFont="1"/>
    <xf numFmtId="0" fontId="52" fillId="0" borderId="0" xfId="0" applyFont="1" applyFill="1" applyBorder="1" applyAlignment="1">
      <alignment vertical="center"/>
    </xf>
    <xf numFmtId="0" fontId="52" fillId="7" borderId="0" xfId="0" applyFont="1" applyFill="1" applyAlignment="1">
      <alignment horizontal="center" vertical="center"/>
    </xf>
    <xf numFmtId="165" fontId="16" fillId="0" borderId="0" xfId="0" applyNumberFormat="1" applyFont="1" applyFill="1" applyAlignment="1">
      <alignment horizontal="center"/>
    </xf>
    <xf numFmtId="0" fontId="77" fillId="18" borderId="0" xfId="160" applyFont="1" applyFill="1" applyAlignment="1"/>
    <xf numFmtId="0" fontId="105" fillId="0" borderId="1" xfId="122" applyFont="1" applyFill="1" applyBorder="1" applyAlignment="1"/>
    <xf numFmtId="0" fontId="0" fillId="0" borderId="0" xfId="0" applyAlignment="1">
      <alignment horizontal="center" vertical="center"/>
    </xf>
    <xf numFmtId="0" fontId="16" fillId="0" borderId="0" xfId="0" applyFont="1" applyAlignment="1">
      <alignment horizontal="center" vertical="center"/>
    </xf>
    <xf numFmtId="0" fontId="15" fillId="0" borderId="0" xfId="0" applyFont="1" applyAlignment="1">
      <alignment horizontal="center" vertical="center"/>
    </xf>
    <xf numFmtId="0" fontId="49" fillId="0" borderId="0" xfId="0" applyFont="1" applyAlignment="1">
      <alignment horizontal="center" vertical="center"/>
    </xf>
    <xf numFmtId="199" fontId="0" fillId="0" borderId="0" xfId="198" applyNumberFormat="1" applyFont="1" applyAlignment="1"/>
    <xf numFmtId="165" fontId="45" fillId="0" borderId="0" xfId="0" applyNumberFormat="1" applyFont="1" applyBorder="1" applyAlignment="1">
      <alignment horizontal="center"/>
    </xf>
    <xf numFmtId="165" fontId="45" fillId="0" borderId="0" xfId="0" applyNumberFormat="1" applyFont="1" applyFill="1" applyBorder="1" applyAlignment="1">
      <alignment horizontal="center"/>
    </xf>
    <xf numFmtId="2" fontId="0" fillId="0" borderId="0" xfId="0" applyNumberFormat="1"/>
    <xf numFmtId="0" fontId="16" fillId="0" borderId="0" xfId="0" applyFont="1" applyFill="1" applyBorder="1"/>
    <xf numFmtId="0" fontId="0" fillId="0" borderId="0" xfId="0" applyFill="1"/>
    <xf numFmtId="0" fontId="49" fillId="0" borderId="0" xfId="0" applyFont="1" applyFill="1" applyBorder="1" applyAlignment="1">
      <alignment horizontal="center" vertical="center"/>
    </xf>
    <xf numFmtId="0" fontId="0" fillId="0" borderId="0" xfId="0" applyFill="1" applyBorder="1" applyAlignment="1">
      <alignment horizontal="center" vertical="center"/>
    </xf>
    <xf numFmtId="0" fontId="107" fillId="0" borderId="1" xfId="0" applyFont="1" applyFill="1" applyBorder="1" applyAlignment="1">
      <alignment vertical="center"/>
    </xf>
    <xf numFmtId="0" fontId="16" fillId="0" borderId="0" xfId="0" applyFont="1" applyFill="1"/>
    <xf numFmtId="0" fontId="109" fillId="0" borderId="1" xfId="122" applyFont="1" applyFill="1" applyBorder="1" applyAlignment="1"/>
    <xf numFmtId="0" fontId="71" fillId="0" borderId="0" xfId="0" applyFont="1"/>
    <xf numFmtId="0" fontId="71" fillId="0" borderId="0" xfId="0" applyFont="1" applyAlignment="1">
      <alignment horizontal="center" vertical="center"/>
    </xf>
    <xf numFmtId="0" fontId="71" fillId="0" borderId="0" xfId="0" applyFont="1" applyAlignment="1">
      <alignment horizontal="center"/>
    </xf>
    <xf numFmtId="200" fontId="71" fillId="8" borderId="0" xfId="159" applyNumberFormat="1" applyFont="1" applyFill="1" applyBorder="1"/>
    <xf numFmtId="0" fontId="71" fillId="0" borderId="0" xfId="0" applyFont="1" applyBorder="1"/>
    <xf numFmtId="3" fontId="50" fillId="0" borderId="0" xfId="0" applyNumberFormat="1" applyFont="1" applyFill="1" applyBorder="1" applyAlignment="1">
      <alignment vertical="center"/>
    </xf>
    <xf numFmtId="165" fontId="71" fillId="0" borderId="0" xfId="0" applyNumberFormat="1" applyFont="1" applyBorder="1"/>
    <xf numFmtId="0" fontId="107" fillId="0" borderId="0" xfId="0" applyFont="1" applyFill="1" applyBorder="1" applyAlignment="1">
      <alignment vertical="center"/>
    </xf>
    <xf numFmtId="0" fontId="105" fillId="0" borderId="1" xfId="0" applyFont="1" applyFill="1" applyBorder="1" applyAlignment="1">
      <alignment vertical="center"/>
    </xf>
    <xf numFmtId="0" fontId="7" fillId="0" borderId="1" xfId="0" applyFont="1" applyBorder="1"/>
    <xf numFmtId="0" fontId="7" fillId="0" borderId="0" xfId="0" applyFont="1"/>
    <xf numFmtId="0" fontId="7" fillId="0" borderId="0" xfId="0" applyFont="1" applyBorder="1"/>
    <xf numFmtId="4" fontId="7" fillId="0" borderId="0" xfId="0" applyNumberFormat="1" applyFont="1"/>
    <xf numFmtId="4" fontId="7" fillId="0" borderId="0" xfId="0" applyNumberFormat="1" applyFont="1" applyBorder="1"/>
    <xf numFmtId="0" fontId="112" fillId="0" borderId="1" xfId="122" applyFont="1" applyFill="1" applyBorder="1" applyAlignment="1"/>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198" fontId="115" fillId="0" borderId="0" xfId="0" applyNumberFormat="1" applyFont="1" applyFill="1" applyBorder="1" applyAlignment="1">
      <alignment horizontal="right"/>
    </xf>
    <xf numFmtId="165" fontId="45" fillId="0" borderId="0" xfId="0" applyNumberFormat="1" applyFont="1" applyFill="1" applyAlignment="1">
      <alignment horizontal="center"/>
    </xf>
    <xf numFmtId="165" fontId="43" fillId="0" borderId="0" xfId="0" applyNumberFormat="1" applyFont="1" applyFill="1" applyBorder="1" applyAlignment="1">
      <alignment horizontal="center"/>
    </xf>
    <xf numFmtId="0" fontId="7" fillId="0" borderId="0" xfId="0" applyFont="1" applyAlignment="1"/>
    <xf numFmtId="0" fontId="7" fillId="0" borderId="0" xfId="0" applyFont="1" applyAlignment="1">
      <alignment horizontal="center" vertical="center"/>
    </xf>
    <xf numFmtId="165" fontId="7" fillId="0" borderId="0" xfId="0" applyNumberFormat="1" applyFont="1" applyAlignment="1"/>
    <xf numFmtId="0" fontId="111" fillId="0" borderId="0" xfId="0" applyFont="1" applyBorder="1" applyAlignment="1"/>
    <xf numFmtId="0" fontId="81" fillId="0" borderId="1" xfId="0" applyFont="1" applyBorder="1" applyAlignment="1">
      <alignment vertical="center"/>
    </xf>
    <xf numFmtId="0" fontId="9" fillId="0" borderId="1" xfId="0" applyFont="1" applyBorder="1" applyAlignment="1">
      <alignment horizontal="center" vertical="center"/>
    </xf>
    <xf numFmtId="0" fontId="45" fillId="0" borderId="1" xfId="0" applyFont="1" applyBorder="1" applyAlignment="1"/>
    <xf numFmtId="0" fontId="84" fillId="0" borderId="1" xfId="0" applyFont="1" applyBorder="1" applyAlignment="1">
      <alignment horizontal="center" vertical="center"/>
    </xf>
    <xf numFmtId="0" fontId="45" fillId="0" borderId="0" xfId="0" applyFont="1" applyBorder="1" applyAlignment="1"/>
    <xf numFmtId="165" fontId="45" fillId="0" borderId="0" xfId="0" applyNumberFormat="1" applyFont="1" applyFill="1" applyAlignment="1"/>
    <xf numFmtId="165" fontId="45" fillId="0" borderId="1" xfId="0" applyNumberFormat="1" applyFont="1" applyFill="1" applyBorder="1" applyAlignment="1">
      <alignment horizontal="center"/>
    </xf>
    <xf numFmtId="0" fontId="43" fillId="0" borderId="0" xfId="122" applyFont="1" applyFill="1" applyBorder="1" applyAlignment="1">
      <alignment horizontal="center" vertical="center" wrapText="1"/>
    </xf>
    <xf numFmtId="0" fontId="116" fillId="0" borderId="0" xfId="122" applyFont="1" applyFill="1" applyBorder="1" applyAlignment="1">
      <alignment horizontal="center" vertical="center" wrapText="1"/>
    </xf>
    <xf numFmtId="0" fontId="43" fillId="0" borderId="1" xfId="122" applyFont="1" applyFill="1" applyBorder="1" applyAlignment="1">
      <alignment vertical="top" wrapText="1"/>
    </xf>
    <xf numFmtId="0" fontId="43" fillId="0" borderId="1" xfId="122" applyFont="1" applyFill="1" applyBorder="1" applyAlignment="1">
      <alignment vertical="center" wrapText="1"/>
    </xf>
    <xf numFmtId="0" fontId="43" fillId="0" borderId="1" xfId="122" applyFont="1" applyFill="1" applyBorder="1" applyAlignment="1">
      <alignment horizontal="center" vertical="top" wrapText="1"/>
    </xf>
    <xf numFmtId="0" fontId="45" fillId="0" borderId="0" xfId="0" applyFont="1" applyAlignment="1">
      <alignment horizontal="center"/>
    </xf>
    <xf numFmtId="0" fontId="45" fillId="0" borderId="0" xfId="0" applyFont="1" applyFill="1" applyAlignment="1">
      <alignment horizontal="center"/>
    </xf>
    <xf numFmtId="0" fontId="45" fillId="0" borderId="1" xfId="0" applyFont="1" applyBorder="1" applyAlignment="1">
      <alignment horizontal="center"/>
    </xf>
    <xf numFmtId="0" fontId="45" fillId="0" borderId="1" xfId="0" applyFont="1" applyFill="1" applyBorder="1" applyAlignment="1">
      <alignment horizontal="center"/>
    </xf>
    <xf numFmtId="3" fontId="45" fillId="0" borderId="0" xfId="0" applyNumberFormat="1" applyFont="1" applyFill="1" applyAlignment="1">
      <alignment horizontal="center"/>
    </xf>
    <xf numFmtId="165" fontId="45" fillId="0" borderId="0" xfId="0" applyNumberFormat="1" applyFont="1" applyFill="1" applyAlignment="1">
      <alignment horizontal="center" vertical="center"/>
    </xf>
    <xf numFmtId="3" fontId="45" fillId="0" borderId="1" xfId="0" applyNumberFormat="1" applyFont="1" applyFill="1" applyBorder="1" applyAlignment="1">
      <alignment horizontal="center" vertical="center"/>
    </xf>
    <xf numFmtId="0" fontId="81" fillId="0" borderId="0" xfId="0" applyFont="1" applyBorder="1" applyAlignment="1"/>
    <xf numFmtId="0" fontId="81" fillId="0" borderId="0" xfId="0" applyFont="1" applyBorder="1" applyAlignment="1">
      <alignment horizontal="center"/>
    </xf>
    <xf numFmtId="0" fontId="81" fillId="0" borderId="0" xfId="0" applyFont="1" applyAlignment="1"/>
    <xf numFmtId="0" fontId="81" fillId="0" borderId="0" xfId="0" applyFont="1" applyAlignment="1">
      <alignment horizontal="center"/>
    </xf>
    <xf numFmtId="0" fontId="43" fillId="0" borderId="43" xfId="122" applyFont="1" applyFill="1" applyBorder="1" applyAlignment="1">
      <alignment horizontal="center" vertical="center" wrapText="1"/>
    </xf>
    <xf numFmtId="0" fontId="116" fillId="0" borderId="43" xfId="122" applyFont="1" applyFill="1" applyBorder="1" applyAlignment="1">
      <alignment horizontal="center" vertical="center" wrapText="1"/>
    </xf>
    <xf numFmtId="0" fontId="81" fillId="0" borderId="1" xfId="0" applyFont="1" applyBorder="1" applyAlignment="1"/>
    <xf numFmtId="0" fontId="81" fillId="0" borderId="1" xfId="0" applyFont="1" applyBorder="1" applyAlignment="1">
      <alignment horizontal="center"/>
    </xf>
    <xf numFmtId="0" fontId="43" fillId="0" borderId="8" xfId="122" applyFont="1" applyFill="1" applyBorder="1" applyAlignment="1">
      <alignment horizontal="center" vertical="center" wrapText="1"/>
    </xf>
    <xf numFmtId="0" fontId="116" fillId="0" borderId="52" xfId="122" applyFont="1" applyFill="1" applyBorder="1" applyAlignment="1">
      <alignment vertical="top" wrapText="1"/>
    </xf>
    <xf numFmtId="3" fontId="43" fillId="0" borderId="0" xfId="122" applyNumberFormat="1" applyFont="1" applyBorder="1" applyAlignment="1">
      <alignment horizontal="left" vertical="top" wrapText="1"/>
    </xf>
    <xf numFmtId="3" fontId="43" fillId="0" borderId="0" xfId="122" applyNumberFormat="1" applyFont="1" applyFill="1" applyBorder="1" applyAlignment="1">
      <alignment vertical="top" wrapText="1"/>
    </xf>
    <xf numFmtId="0" fontId="116" fillId="0" borderId="0" xfId="122" applyFont="1" applyFill="1" applyBorder="1" applyAlignment="1">
      <alignment vertical="top" wrapText="1"/>
    </xf>
    <xf numFmtId="0" fontId="43" fillId="0" borderId="1" xfId="122" applyFont="1" applyFill="1" applyBorder="1" applyAlignment="1">
      <alignment horizontal="center" vertical="center" wrapText="1"/>
    </xf>
    <xf numFmtId="0" fontId="43" fillId="0" borderId="0" xfId="122" applyFont="1" applyFill="1" applyBorder="1" applyAlignment="1">
      <alignment vertical="center"/>
    </xf>
    <xf numFmtId="3" fontId="43" fillId="0" borderId="1" xfId="122" applyNumberFormat="1" applyFont="1" applyFill="1" applyBorder="1" applyAlignment="1">
      <alignment vertical="top" wrapText="1"/>
    </xf>
    <xf numFmtId="0" fontId="81" fillId="0" borderId="0" xfId="0" applyFont="1" applyAlignment="1">
      <alignment vertical="center"/>
    </xf>
    <xf numFmtId="0" fontId="119" fillId="0" borderId="0" xfId="0" applyFont="1" applyAlignment="1">
      <alignment vertical="center"/>
    </xf>
    <xf numFmtId="0" fontId="81" fillId="0" borderId="0" xfId="0" applyFont="1" applyAlignment="1">
      <alignment vertical="center" wrapText="1"/>
    </xf>
    <xf numFmtId="0" fontId="119" fillId="0" borderId="0" xfId="0" applyFont="1" applyAlignment="1">
      <alignment vertical="center" wrapText="1"/>
    </xf>
    <xf numFmtId="0" fontId="81" fillId="0" borderId="0" xfId="0" applyFont="1" applyAlignment="1">
      <alignment horizontal="center" vertical="center" wrapText="1"/>
    </xf>
    <xf numFmtId="0" fontId="81" fillId="0" borderId="0" xfId="0" applyFont="1" applyAlignment="1">
      <alignment horizontal="left" vertical="center" indent="1"/>
    </xf>
    <xf numFmtId="0" fontId="81" fillId="0" borderId="0" xfId="0" applyFont="1" applyAlignment="1">
      <alignment horizontal="left" vertical="center" indent="3"/>
    </xf>
    <xf numFmtId="0" fontId="119" fillId="0" borderId="0" xfId="0" applyFont="1"/>
    <xf numFmtId="0" fontId="81" fillId="0" borderId="1" xfId="0" applyFont="1" applyBorder="1" applyAlignment="1">
      <alignment vertical="center" wrapText="1"/>
    </xf>
    <xf numFmtId="0" fontId="119" fillId="0" borderId="1" xfId="0" applyFont="1" applyBorder="1" applyAlignment="1">
      <alignment wrapText="1"/>
    </xf>
    <xf numFmtId="0" fontId="120" fillId="0" borderId="0" xfId="0" applyFont="1" applyBorder="1" applyAlignment="1">
      <alignment vertical="center"/>
    </xf>
    <xf numFmtId="0" fontId="43" fillId="0" borderId="0" xfId="122" applyFont="1" applyBorder="1" applyAlignment="1">
      <alignment vertical="center"/>
    </xf>
    <xf numFmtId="43" fontId="45" fillId="0" borderId="0" xfId="0" applyNumberFormat="1" applyFont="1"/>
    <xf numFmtId="0" fontId="45" fillId="0" borderId="1" xfId="0" applyFont="1" applyBorder="1" applyAlignment="1">
      <alignment horizontal="left" indent="1"/>
    </xf>
    <xf numFmtId="0" fontId="45" fillId="0" borderId="0" xfId="0" applyFont="1" applyAlignment="1">
      <alignment horizontal="center" vertical="center"/>
    </xf>
    <xf numFmtId="0" fontId="81" fillId="0" borderId="0" xfId="0" applyFont="1" applyBorder="1" applyAlignment="1">
      <alignment horizontal="center" vertical="center" wrapText="1"/>
    </xf>
    <xf numFmtId="0" fontId="81" fillId="0" borderId="0" xfId="0" applyFont="1" applyBorder="1" applyAlignment="1">
      <alignment vertical="center" wrapText="1"/>
    </xf>
    <xf numFmtId="0" fontId="81" fillId="0" borderId="0" xfId="0" applyFont="1" applyFill="1" applyBorder="1" applyAlignment="1">
      <alignment horizontal="center" vertical="center" wrapText="1"/>
    </xf>
    <xf numFmtId="0" fontId="116" fillId="0" borderId="1" xfId="122" applyFont="1" applyFill="1" applyBorder="1" applyAlignment="1">
      <alignment horizontal="center" vertical="center" wrapText="1"/>
    </xf>
    <xf numFmtId="0" fontId="81" fillId="0" borderId="1"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1" xfId="0" applyFont="1" applyBorder="1" applyAlignment="1">
      <alignment horizontal="center" vertical="center" wrapText="1"/>
    </xf>
    <xf numFmtId="0" fontId="110" fillId="8" borderId="0" xfId="159" applyNumberFormat="1" applyFont="1" applyFill="1" applyBorder="1" applyAlignment="1">
      <alignment horizontal="center"/>
    </xf>
    <xf numFmtId="0" fontId="71" fillId="0" borderId="0" xfId="0" applyFont="1" applyBorder="1" applyAlignment="1">
      <alignment horizontal="center"/>
    </xf>
    <xf numFmtId="0" fontId="116" fillId="0" borderId="2" xfId="122" applyFont="1" applyFill="1" applyBorder="1" applyAlignment="1">
      <alignment vertical="top" wrapText="1"/>
    </xf>
    <xf numFmtId="0" fontId="81" fillId="0" borderId="1" xfId="0" applyFont="1" applyBorder="1" applyAlignment="1">
      <alignment horizontal="center" vertical="center"/>
    </xf>
    <xf numFmtId="0" fontId="9" fillId="8" borderId="1" xfId="45" applyFont="1" applyFill="1" applyBorder="1" applyAlignment="1">
      <alignment horizontal="center" vertical="center"/>
    </xf>
    <xf numFmtId="0" fontId="81" fillId="8" borderId="1" xfId="45" applyFont="1" applyFill="1" applyBorder="1" applyAlignment="1">
      <alignment horizontal="center" vertical="center"/>
    </xf>
    <xf numFmtId="0" fontId="120" fillId="0" borderId="0" xfId="0" applyFont="1" applyBorder="1" applyAlignment="1">
      <alignment horizontal="right" vertical="center"/>
    </xf>
    <xf numFmtId="0" fontId="45" fillId="0" borderId="0" xfId="0" applyFont="1" applyFill="1"/>
    <xf numFmtId="0" fontId="126" fillId="0" borderId="0" xfId="202" applyFont="1"/>
    <xf numFmtId="0" fontId="125" fillId="0" borderId="1" xfId="0" applyFont="1" applyBorder="1" applyAlignment="1"/>
    <xf numFmtId="0" fontId="0" fillId="0" borderId="1" xfId="0" applyBorder="1"/>
    <xf numFmtId="0" fontId="38" fillId="20" borderId="58" xfId="0" applyFont="1" applyFill="1" applyBorder="1" applyAlignment="1">
      <alignment horizontal="center" vertical="center"/>
    </xf>
    <xf numFmtId="0" fontId="38" fillId="20" borderId="59" xfId="0" applyFont="1" applyFill="1" applyBorder="1" applyAlignment="1">
      <alignment horizontal="center" vertical="center"/>
    </xf>
    <xf numFmtId="0" fontId="118" fillId="0" borderId="0" xfId="122" applyFont="1" applyFill="1" applyBorder="1" applyAlignment="1">
      <alignment horizontal="right"/>
    </xf>
    <xf numFmtId="0" fontId="11" fillId="0" borderId="55" xfId="0" applyFont="1" applyFill="1" applyBorder="1" applyAlignment="1">
      <alignment vertical="center" wrapText="1"/>
    </xf>
    <xf numFmtId="0" fontId="11" fillId="0" borderId="55" xfId="0" applyFont="1" applyBorder="1" applyAlignment="1">
      <alignment vertical="center" wrapText="1"/>
    </xf>
    <xf numFmtId="0" fontId="11" fillId="0" borderId="55" xfId="0" applyFont="1" applyFill="1" applyBorder="1" applyAlignment="1">
      <alignment horizontal="left" vertical="center" wrapText="1"/>
    </xf>
    <xf numFmtId="0" fontId="16" fillId="0" borderId="55" xfId="0" applyFont="1" applyFill="1" applyBorder="1" applyAlignment="1">
      <alignment horizontal="left" vertical="center" wrapText="1"/>
    </xf>
    <xf numFmtId="0" fontId="10" fillId="0" borderId="55" xfId="0" applyFont="1" applyFill="1" applyBorder="1" applyAlignment="1">
      <alignment horizontal="center" vertical="center"/>
    </xf>
    <xf numFmtId="0" fontId="44" fillId="0" borderId="55" xfId="0" applyFont="1" applyFill="1" applyBorder="1" applyAlignment="1">
      <alignment horizontal="left" vertical="center" wrapText="1"/>
    </xf>
    <xf numFmtId="0" fontId="11" fillId="0" borderId="55" xfId="0" applyFont="1" applyFill="1" applyBorder="1" applyAlignment="1">
      <alignment horizontal="justify" vertical="center" wrapText="1"/>
    </xf>
    <xf numFmtId="0" fontId="11" fillId="0" borderId="55" xfId="0" applyFont="1" applyBorder="1" applyAlignment="1">
      <alignment vertical="center"/>
    </xf>
    <xf numFmtId="0" fontId="16" fillId="0" borderId="55" xfId="0" applyFont="1" applyBorder="1" applyAlignment="1">
      <alignment vertical="center" wrapText="1"/>
    </xf>
    <xf numFmtId="0" fontId="44" fillId="0" borderId="55" xfId="0" applyFont="1" applyFill="1" applyBorder="1" applyAlignment="1">
      <alignment horizontal="center" vertical="center"/>
    </xf>
    <xf numFmtId="3" fontId="43" fillId="0" borderId="0" xfId="122" applyNumberFormat="1" applyFont="1" applyFill="1" applyBorder="1" applyAlignment="1">
      <alignment horizontal="center" vertical="top" wrapText="1"/>
    </xf>
    <xf numFmtId="173" fontId="43" fillId="0" borderId="0" xfId="122" applyNumberFormat="1" applyFont="1" applyFill="1" applyBorder="1" applyAlignment="1">
      <alignment horizontal="center" vertical="top" wrapText="1"/>
    </xf>
    <xf numFmtId="0" fontId="117" fillId="0" borderId="0" xfId="107" applyFont="1" applyFill="1"/>
    <xf numFmtId="3" fontId="43" fillId="0" borderId="1" xfId="122" applyNumberFormat="1" applyFont="1" applyFill="1" applyBorder="1" applyAlignment="1">
      <alignment horizontal="center" vertical="top" wrapText="1"/>
    </xf>
    <xf numFmtId="173" fontId="43" fillId="0" borderId="1" xfId="122" applyNumberFormat="1" applyFont="1" applyFill="1" applyBorder="1" applyAlignment="1">
      <alignment horizontal="center" vertical="top" wrapText="1"/>
    </xf>
    <xf numFmtId="0" fontId="120" fillId="0" borderId="0" xfId="0" applyFont="1" applyFill="1" applyBorder="1" applyAlignment="1">
      <alignment vertical="center"/>
    </xf>
    <xf numFmtId="0" fontId="9" fillId="0" borderId="43" xfId="0" applyFont="1" applyFill="1" applyBorder="1" applyAlignment="1">
      <alignment horizontal="center" vertical="center" wrapText="1"/>
    </xf>
    <xf numFmtId="0" fontId="81" fillId="0" borderId="0" xfId="0" applyFont="1" applyFill="1" applyBorder="1" applyAlignment="1">
      <alignment vertical="center" wrapText="1"/>
    </xf>
    <xf numFmtId="0" fontId="81" fillId="0" borderId="1" xfId="0" applyFont="1" applyFill="1" applyBorder="1" applyAlignment="1">
      <alignment horizontal="center" vertical="center" wrapText="1"/>
    </xf>
    <xf numFmtId="0" fontId="105" fillId="0" borderId="0" xfId="0" applyFont="1" applyFill="1" applyBorder="1" applyAlignment="1">
      <alignment vertical="center"/>
    </xf>
    <xf numFmtId="165" fontId="81" fillId="0" borderId="0" xfId="0" applyNumberFormat="1" applyFont="1" applyFill="1" applyAlignment="1">
      <alignment horizontal="center" vertical="center" wrapText="1"/>
    </xf>
    <xf numFmtId="0" fontId="71" fillId="0" borderId="0" xfId="0" applyFont="1" applyFill="1"/>
    <xf numFmtId="201" fontId="108" fillId="0" borderId="0" xfId="0" applyNumberFormat="1" applyFont="1" applyFill="1" applyBorder="1" applyAlignment="1">
      <alignment horizontal="right"/>
    </xf>
    <xf numFmtId="0" fontId="81" fillId="0" borderId="0" xfId="0" applyFont="1" applyBorder="1" applyAlignment="1">
      <alignment vertical="center"/>
    </xf>
    <xf numFmtId="0" fontId="9" fillId="8" borderId="2" xfId="45" applyFont="1" applyFill="1" applyBorder="1" applyAlignment="1">
      <alignment horizontal="center" vertical="center"/>
    </xf>
    <xf numFmtId="165" fontId="45" fillId="0" borderId="2" xfId="0" applyNumberFormat="1" applyFont="1" applyBorder="1" applyAlignment="1"/>
    <xf numFmtId="0" fontId="45" fillId="0" borderId="0" xfId="0" applyFont="1" applyFill="1" applyAlignment="1"/>
    <xf numFmtId="0" fontId="81" fillId="0" borderId="2" xfId="0" applyFont="1" applyBorder="1" applyAlignment="1">
      <alignment vertical="center"/>
    </xf>
    <xf numFmtId="0" fontId="9" fillId="8" borderId="2" xfId="45" applyFont="1" applyFill="1" applyBorder="1" applyAlignment="1">
      <alignment vertical="center"/>
    </xf>
    <xf numFmtId="0" fontId="9" fillId="8" borderId="1" xfId="45" applyFont="1" applyFill="1" applyBorder="1" applyAlignment="1">
      <alignment vertical="center"/>
    </xf>
    <xf numFmtId="0" fontId="81" fillId="8" borderId="1" xfId="45" applyFont="1" applyFill="1" applyBorder="1" applyAlignment="1">
      <alignment vertical="center"/>
    </xf>
    <xf numFmtId="0" fontId="9" fillId="0" borderId="43" xfId="0" applyFont="1" applyBorder="1" applyAlignment="1">
      <alignment vertical="center"/>
    </xf>
    <xf numFmtId="0" fontId="16" fillId="0" borderId="55" xfId="0" applyFont="1" applyBorder="1" applyAlignment="1">
      <alignment horizontal="center" vertical="center"/>
    </xf>
    <xf numFmtId="165" fontId="43" fillId="8" borderId="0" xfId="0" applyNumberFormat="1" applyFont="1" applyFill="1" applyBorder="1" applyAlignment="1">
      <alignment horizontal="center"/>
    </xf>
    <xf numFmtId="165" fontId="43" fillId="8" borderId="1" xfId="0" applyNumberFormat="1" applyFont="1" applyFill="1" applyBorder="1" applyAlignment="1">
      <alignment horizontal="center"/>
    </xf>
    <xf numFmtId="0" fontId="16" fillId="0" borderId="55" xfId="0" applyFont="1" applyBorder="1" applyAlignment="1">
      <alignment horizontal="justify" vertical="center" wrapText="1"/>
    </xf>
    <xf numFmtId="0" fontId="16" fillId="0" borderId="0" xfId="0" applyFont="1" applyFill="1" applyAlignment="1">
      <alignment horizontal="center"/>
    </xf>
    <xf numFmtId="0" fontId="16" fillId="0" borderId="1" xfId="0" applyFont="1" applyFill="1" applyBorder="1" applyAlignment="1">
      <alignment horizontal="center"/>
    </xf>
    <xf numFmtId="202" fontId="16" fillId="0" borderId="0" xfId="0" applyNumberFormat="1" applyFont="1" applyAlignment="1">
      <alignment horizontal="center"/>
    </xf>
    <xf numFmtId="203" fontId="16" fillId="0" borderId="0" xfId="0" applyNumberFormat="1" applyFont="1" applyAlignment="1">
      <alignment horizontal="center"/>
    </xf>
    <xf numFmtId="203" fontId="16" fillId="0" borderId="0" xfId="0" applyNumberFormat="1" applyFont="1"/>
    <xf numFmtId="0" fontId="9" fillId="0" borderId="10" xfId="0" applyFont="1" applyFill="1" applyBorder="1" applyAlignment="1">
      <alignment vertical="center" wrapText="1"/>
    </xf>
    <xf numFmtId="0" fontId="9" fillId="0" borderId="10" xfId="0" applyFont="1" applyFill="1" applyBorder="1" applyAlignment="1">
      <alignment horizontal="center" vertical="center" wrapText="1"/>
    </xf>
    <xf numFmtId="191" fontId="0" fillId="0" borderId="0" xfId="0" applyNumberFormat="1"/>
    <xf numFmtId="165" fontId="16" fillId="0" borderId="0" xfId="0" applyNumberFormat="1" applyFont="1"/>
    <xf numFmtId="0" fontId="9" fillId="0" borderId="43" xfId="0" applyFont="1" applyBorder="1" applyAlignment="1">
      <alignment wrapText="1"/>
    </xf>
    <xf numFmtId="0" fontId="81" fillId="0" borderId="0" xfId="0" applyFont="1" applyBorder="1" applyAlignment="1">
      <alignment horizontal="left" wrapText="1"/>
    </xf>
    <xf numFmtId="3" fontId="43" fillId="0" borderId="0" xfId="122" applyNumberFormat="1" applyFont="1" applyBorder="1"/>
    <xf numFmtId="3" fontId="43" fillId="0" borderId="1" xfId="122" applyNumberFormat="1" applyFont="1" applyBorder="1"/>
    <xf numFmtId="0" fontId="9" fillId="0" borderId="1" xfId="0" applyFont="1" applyBorder="1" applyAlignment="1">
      <alignment wrapText="1"/>
    </xf>
    <xf numFmtId="0" fontId="81" fillId="0" borderId="0" xfId="0" applyFont="1" applyBorder="1" applyAlignment="1">
      <alignment horizontal="left" wrapText="1" indent="2"/>
    </xf>
    <xf numFmtId="0" fontId="81" fillId="0" borderId="1" xfId="0" applyFont="1" applyBorder="1" applyAlignment="1">
      <alignment horizontal="left" vertical="center" wrapText="1"/>
    </xf>
    <xf numFmtId="0" fontId="81" fillId="0" borderId="0" xfId="0" applyFont="1" applyBorder="1" applyAlignment="1">
      <alignment horizontal="left" vertical="center" wrapText="1"/>
    </xf>
    <xf numFmtId="0" fontId="9" fillId="0" borderId="43" xfId="0" applyFont="1" applyFill="1" applyBorder="1" applyAlignment="1">
      <alignment wrapText="1"/>
    </xf>
    <xf numFmtId="0" fontId="81" fillId="0" borderId="0" xfId="0" applyFont="1" applyFill="1" applyBorder="1" applyAlignment="1">
      <alignment horizontal="center" wrapText="1"/>
    </xf>
    <xf numFmtId="0" fontId="81" fillId="0" borderId="0" xfId="0" applyFont="1" applyFill="1" applyBorder="1" applyAlignment="1">
      <alignment horizontal="left" wrapText="1"/>
    </xf>
    <xf numFmtId="3" fontId="43" fillId="0" borderId="1" xfId="122" applyNumberFormat="1" applyFont="1" applyFill="1" applyBorder="1"/>
    <xf numFmtId="0" fontId="81" fillId="0" borderId="0" xfId="0" applyFont="1" applyFill="1" applyBorder="1" applyAlignment="1">
      <alignment horizontal="left" wrapText="1" indent="2"/>
    </xf>
    <xf numFmtId="0" fontId="81" fillId="0" borderId="1" xfId="0" applyFont="1" applyFill="1" applyBorder="1" applyAlignment="1">
      <alignment horizontal="left" wrapText="1"/>
    </xf>
    <xf numFmtId="0" fontId="0" fillId="0" borderId="0" xfId="0" applyBorder="1"/>
    <xf numFmtId="0" fontId="43" fillId="0" borderId="0" xfId="0" applyFont="1" applyFill="1" applyBorder="1" applyAlignment="1">
      <alignment horizontal="left" wrapText="1"/>
    </xf>
    <xf numFmtId="0" fontId="45" fillId="0" borderId="0" xfId="0" applyFont="1" applyAlignment="1"/>
    <xf numFmtId="0" fontId="11" fillId="0" borderId="55" xfId="0" applyFont="1" applyFill="1" applyBorder="1" applyAlignment="1">
      <alignment horizontal="center" vertical="center" wrapText="1"/>
    </xf>
    <xf numFmtId="0" fontId="11" fillId="0" borderId="55" xfId="0" applyFont="1" applyBorder="1" applyAlignment="1">
      <alignment horizontal="center" vertical="center" wrapText="1"/>
    </xf>
    <xf numFmtId="0" fontId="11" fillId="0" borderId="55" xfId="0" applyFont="1" applyFill="1" applyBorder="1" applyAlignment="1">
      <alignment horizontal="center" vertical="center"/>
    </xf>
    <xf numFmtId="0" fontId="16" fillId="0" borderId="55" xfId="0" applyFont="1" applyBorder="1" applyAlignment="1">
      <alignment horizontal="left" vertical="center" wrapText="1"/>
    </xf>
    <xf numFmtId="0" fontId="16" fillId="0" borderId="55" xfId="0" applyFont="1" applyBorder="1" applyAlignment="1">
      <alignment horizontal="justify" vertical="center"/>
    </xf>
    <xf numFmtId="0" fontId="11" fillId="0" borderId="45" xfId="0" applyFont="1" applyBorder="1" applyAlignment="1">
      <alignment vertical="center" wrapText="1"/>
    </xf>
    <xf numFmtId="165" fontId="45" fillId="0" borderId="1" xfId="0" applyNumberFormat="1" applyFont="1" applyFill="1" applyBorder="1" applyAlignment="1">
      <alignment horizontal="center" vertical="center"/>
    </xf>
    <xf numFmtId="165" fontId="81" fillId="0" borderId="0" xfId="0" applyNumberFormat="1" applyFont="1" applyFill="1" applyBorder="1" applyAlignment="1">
      <alignment horizontal="center" vertical="center"/>
    </xf>
    <xf numFmtId="165" fontId="81" fillId="0" borderId="1" xfId="0" applyNumberFormat="1" applyFont="1" applyFill="1" applyBorder="1" applyAlignment="1">
      <alignment horizontal="center" vertical="center"/>
    </xf>
    <xf numFmtId="165" fontId="9" fillId="0" borderId="43" xfId="0" applyNumberFormat="1" applyFont="1" applyFill="1" applyBorder="1" applyAlignment="1">
      <alignment horizontal="center" vertical="center"/>
    </xf>
    <xf numFmtId="0" fontId="81" fillId="0" borderId="0" xfId="0" applyFont="1" applyFill="1" applyBorder="1" applyAlignment="1">
      <alignment vertical="center"/>
    </xf>
    <xf numFmtId="165" fontId="81" fillId="0" borderId="0" xfId="0" applyNumberFormat="1" applyFont="1" applyFill="1" applyAlignment="1">
      <alignment horizontal="center" vertical="center"/>
    </xf>
    <xf numFmtId="0" fontId="81" fillId="0" borderId="1" xfId="0" applyFont="1" applyFill="1" applyBorder="1" applyAlignment="1">
      <alignment vertical="center"/>
    </xf>
    <xf numFmtId="192" fontId="9" fillId="0" borderId="43" xfId="97" applyNumberFormat="1" applyFont="1" applyFill="1" applyBorder="1" applyAlignment="1">
      <alignment horizontal="right" vertical="center" wrapText="1"/>
    </xf>
    <xf numFmtId="192" fontId="81" fillId="0" borderId="0" xfId="97" applyNumberFormat="1" applyFont="1" applyFill="1" applyBorder="1" applyAlignment="1">
      <alignment horizontal="right" vertical="center" wrapText="1"/>
    </xf>
    <xf numFmtId="187" fontId="81" fillId="0" borderId="0" xfId="97" applyNumberFormat="1" applyFont="1" applyFill="1" applyBorder="1" applyAlignment="1">
      <alignment horizontal="right" vertical="center" wrapText="1"/>
    </xf>
    <xf numFmtId="192" fontId="81" fillId="0" borderId="1" xfId="97" applyNumberFormat="1" applyFont="1" applyFill="1" applyBorder="1" applyAlignment="1">
      <alignment horizontal="right" vertical="center" wrapText="1"/>
    </xf>
    <xf numFmtId="186" fontId="9" fillId="0" borderId="43" xfId="97" applyNumberFormat="1" applyFont="1" applyFill="1" applyBorder="1" applyAlignment="1">
      <alignment horizontal="right" vertical="center" wrapText="1"/>
    </xf>
    <xf numFmtId="186" fontId="81" fillId="0" borderId="0" xfId="97" applyNumberFormat="1" applyFont="1" applyFill="1" applyBorder="1" applyAlignment="1">
      <alignment horizontal="right" vertical="center" wrapText="1"/>
    </xf>
    <xf numFmtId="194" fontId="81" fillId="0" borderId="0" xfId="97" applyNumberFormat="1" applyFont="1" applyFill="1" applyBorder="1" applyAlignment="1">
      <alignment horizontal="right" vertical="center" wrapText="1"/>
    </xf>
    <xf numFmtId="186" fontId="81" fillId="0" borderId="1" xfId="97" applyNumberFormat="1" applyFont="1" applyFill="1" applyBorder="1" applyAlignment="1">
      <alignment horizontal="right" vertical="center" wrapText="1"/>
    </xf>
    <xf numFmtId="165" fontId="45" fillId="0" borderId="0" xfId="0" applyNumberFormat="1" applyFont="1" applyFill="1" applyBorder="1" applyAlignment="1">
      <alignment horizontal="center" vertical="center" wrapText="1"/>
    </xf>
    <xf numFmtId="1" fontId="45" fillId="0" borderId="0"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1" fontId="45" fillId="0" borderId="1" xfId="0" applyNumberFormat="1" applyFont="1" applyFill="1" applyBorder="1" applyAlignment="1">
      <alignment horizontal="center" vertical="center" wrapText="1"/>
    </xf>
    <xf numFmtId="3" fontId="45" fillId="0" borderId="0" xfId="0" applyNumberFormat="1" applyFont="1" applyFill="1" applyBorder="1" applyAlignment="1">
      <alignment horizontal="center" vertical="center" wrapText="1"/>
    </xf>
    <xf numFmtId="173" fontId="45" fillId="0" borderId="0" xfId="0" applyNumberFormat="1" applyFont="1" applyFill="1" applyBorder="1" applyAlignment="1">
      <alignment horizontal="center" vertical="center" wrapText="1"/>
    </xf>
    <xf numFmtId="0" fontId="81" fillId="0" borderId="0" xfId="0" applyFont="1" applyAlignment="1">
      <alignment horizontal="left" vertical="center" wrapText="1" indent="1"/>
    </xf>
    <xf numFmtId="2" fontId="81" fillId="0" borderId="0" xfId="0" applyNumberFormat="1" applyFont="1" applyAlignment="1">
      <alignment horizontal="center" vertical="center" wrapText="1"/>
    </xf>
    <xf numFmtId="0" fontId="120" fillId="0" borderId="0" xfId="0" applyFont="1" applyAlignment="1">
      <alignment vertical="center" wrapText="1"/>
    </xf>
    <xf numFmtId="173" fontId="81" fillId="0" borderId="0" xfId="0" applyNumberFormat="1" applyFont="1" applyFill="1" applyAlignment="1">
      <alignment horizontal="center"/>
    </xf>
    <xf numFmtId="0" fontId="81" fillId="0" borderId="0" xfId="0" applyFont="1" applyBorder="1" applyAlignment="1">
      <alignment vertical="center" wrapText="1"/>
    </xf>
    <xf numFmtId="203" fontId="0" fillId="0" borderId="0" xfId="0" applyNumberFormat="1"/>
    <xf numFmtId="186" fontId="120" fillId="0" borderId="0" xfId="160" applyNumberFormat="1" applyFont="1" applyFill="1" applyBorder="1" applyAlignment="1">
      <alignment horizontal="right" vertical="center" wrapText="1"/>
    </xf>
    <xf numFmtId="192" fontId="120" fillId="0" borderId="0" xfId="160" applyNumberFormat="1" applyFont="1" applyFill="1" applyBorder="1" applyAlignment="1">
      <alignment horizontal="right" vertical="center" wrapText="1"/>
    </xf>
    <xf numFmtId="186" fontId="9" fillId="0" borderId="1" xfId="97" applyNumberFormat="1" applyFont="1" applyFill="1" applyBorder="1" applyAlignment="1">
      <alignment horizontal="right" vertical="center" wrapText="1"/>
    </xf>
    <xf numFmtId="192" fontId="9" fillId="0" borderId="1" xfId="97" applyNumberFormat="1" applyFont="1" applyFill="1" applyBorder="1" applyAlignment="1">
      <alignment horizontal="right" vertical="center" wrapText="1"/>
    </xf>
    <xf numFmtId="186" fontId="81" fillId="0" borderId="0" xfId="160" applyNumberFormat="1" applyFont="1" applyFill="1" applyBorder="1" applyAlignment="1">
      <alignment horizontal="right" vertical="center" wrapText="1"/>
    </xf>
    <xf numFmtId="192" fontId="81" fillId="0" borderId="0" xfId="160" applyNumberFormat="1" applyFont="1" applyFill="1" applyBorder="1" applyAlignment="1">
      <alignment horizontal="right" vertical="center" wrapText="1"/>
    </xf>
    <xf numFmtId="0" fontId="116" fillId="0" borderId="0" xfId="122" applyFont="1" applyFill="1" applyBorder="1" applyAlignment="1">
      <alignment horizontal="right" vertical="center" wrapText="1"/>
    </xf>
    <xf numFmtId="0" fontId="43" fillId="0" borderId="1" xfId="122" applyFont="1" applyFill="1" applyBorder="1" applyAlignment="1">
      <alignment horizontal="right" vertical="center" wrapText="1"/>
    </xf>
    <xf numFmtId="0" fontId="43" fillId="0" borderId="8" xfId="122" applyFont="1" applyFill="1" applyBorder="1" applyAlignment="1">
      <alignment horizontal="right" vertical="center" wrapText="1"/>
    </xf>
    <xf numFmtId="0" fontId="81" fillId="0" borderId="0" xfId="0" applyFont="1" applyBorder="1" applyAlignment="1">
      <alignment horizontal="left" vertical="center" wrapText="1" indent="1"/>
    </xf>
    <xf numFmtId="0" fontId="9" fillId="0" borderId="3" xfId="0" applyFont="1" applyFill="1" applyBorder="1" applyAlignment="1">
      <alignment vertical="center" wrapText="1"/>
    </xf>
    <xf numFmtId="0" fontId="9" fillId="0" borderId="3" xfId="0" applyFont="1" applyFill="1" applyBorder="1" applyAlignment="1">
      <alignment horizontal="center" vertical="center" wrapText="1"/>
    </xf>
    <xf numFmtId="0" fontId="84" fillId="0" borderId="3" xfId="0"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0" fontId="81" fillId="0" borderId="0" xfId="0" applyFont="1" applyFill="1" applyBorder="1" applyAlignment="1">
      <alignment horizontal="left" vertical="center" wrapText="1" indent="1"/>
    </xf>
    <xf numFmtId="2" fontId="81" fillId="0" borderId="0" xfId="0" applyNumberFormat="1" applyFont="1" applyFill="1" applyBorder="1" applyAlignment="1">
      <alignment horizontal="center" vertical="center" wrapText="1"/>
    </xf>
    <xf numFmtId="0" fontId="45" fillId="0" borderId="0" xfId="0" applyFont="1" applyFill="1" applyBorder="1" applyAlignment="1">
      <alignment horizontal="center" vertical="center" wrapText="1"/>
    </xf>
    <xf numFmtId="0" fontId="81" fillId="0" borderId="8" xfId="0" applyFont="1" applyFill="1" applyBorder="1" applyAlignment="1">
      <alignment horizontal="left" vertical="center" wrapText="1" indent="1"/>
    </xf>
    <xf numFmtId="0" fontId="45" fillId="0" borderId="8" xfId="0" applyFont="1" applyFill="1" applyBorder="1" applyAlignment="1">
      <alignment horizontal="center" vertical="center" wrapText="1"/>
    </xf>
    <xf numFmtId="2" fontId="81" fillId="0" borderId="8"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3" xfId="0" applyFont="1" applyFill="1" applyBorder="1" applyAlignment="1">
      <alignment horizontal="left" vertical="center" wrapText="1"/>
    </xf>
    <xf numFmtId="165" fontId="43" fillId="0" borderId="0" xfId="0" applyNumberFormat="1" applyFont="1" applyFill="1" applyAlignment="1">
      <alignment horizontal="center"/>
    </xf>
    <xf numFmtId="2" fontId="81" fillId="0" borderId="0" xfId="0" applyNumberFormat="1" applyFont="1" applyBorder="1" applyAlignment="1">
      <alignment horizontal="center" vertical="center" wrapText="1"/>
    </xf>
    <xf numFmtId="0" fontId="81" fillId="0" borderId="8" xfId="0" applyFont="1" applyBorder="1" applyAlignment="1">
      <alignment vertical="center" wrapText="1"/>
    </xf>
    <xf numFmtId="0" fontId="81" fillId="0" borderId="8" xfId="0" applyFont="1" applyBorder="1" applyAlignment="1">
      <alignment horizontal="center" vertical="center" wrapText="1"/>
    </xf>
    <xf numFmtId="2" fontId="81" fillId="0" borderId="8" xfId="0" applyNumberFormat="1" applyFont="1" applyBorder="1" applyAlignment="1">
      <alignment horizontal="center" vertical="center" wrapText="1"/>
    </xf>
    <xf numFmtId="0" fontId="81" fillId="0" borderId="3" xfId="0" applyFont="1" applyBorder="1" applyAlignment="1">
      <alignment vertical="center" wrapText="1"/>
    </xf>
    <xf numFmtId="0" fontId="81" fillId="0" borderId="3" xfId="0" applyFont="1" applyBorder="1" applyAlignment="1">
      <alignment horizontal="center" vertical="center" wrapText="1"/>
    </xf>
    <xf numFmtId="2" fontId="81" fillId="0" borderId="3" xfId="0" applyNumberFormat="1" applyFont="1" applyBorder="1" applyAlignment="1">
      <alignment horizontal="center" vertical="center" wrapText="1"/>
    </xf>
    <xf numFmtId="0" fontId="9" fillId="0" borderId="8" xfId="0" applyFont="1" applyBorder="1" applyAlignment="1">
      <alignment vertical="center" wrapText="1"/>
    </xf>
    <xf numFmtId="0" fontId="81" fillId="0" borderId="8" xfId="0" applyFont="1" applyBorder="1" applyAlignment="1">
      <alignment vertical="center"/>
    </xf>
    <xf numFmtId="2" fontId="9" fillId="0" borderId="8" xfId="0" applyNumberFormat="1" applyFont="1" applyBorder="1" applyAlignment="1">
      <alignment horizontal="center" vertical="center" wrapText="1"/>
    </xf>
    <xf numFmtId="0" fontId="45" fillId="0" borderId="0" xfId="0" applyFont="1" applyAlignment="1"/>
    <xf numFmtId="0" fontId="45" fillId="0" borderId="0" xfId="0" applyFont="1" applyFill="1" applyBorder="1" applyAlignment="1"/>
    <xf numFmtId="165" fontId="43" fillId="0" borderId="0" xfId="0" applyNumberFormat="1" applyFont="1" applyAlignment="1">
      <alignment horizontal="center"/>
    </xf>
    <xf numFmtId="0" fontId="43" fillId="0" borderId="0" xfId="0" applyFont="1" applyFill="1" applyAlignment="1">
      <alignment horizontal="center"/>
    </xf>
    <xf numFmtId="165" fontId="43" fillId="0" borderId="1" xfId="0" applyNumberFormat="1" applyFont="1" applyFill="1" applyBorder="1" applyAlignment="1">
      <alignment horizontal="center"/>
    </xf>
    <xf numFmtId="0" fontId="45" fillId="0" borderId="1" xfId="0" applyFont="1" applyFill="1" applyBorder="1" applyAlignment="1"/>
    <xf numFmtId="165" fontId="81" fillId="0" borderId="1" xfId="0" applyNumberFormat="1" applyFont="1" applyFill="1" applyBorder="1" applyAlignment="1">
      <alignment horizontal="center" vertical="center" wrapText="1"/>
    </xf>
    <xf numFmtId="0" fontId="73" fillId="0" borderId="21" xfId="160" applyFont="1" applyBorder="1" applyAlignment="1">
      <alignment horizontal="center" vertical="center" wrapText="1"/>
    </xf>
    <xf numFmtId="0" fontId="73" fillId="0" borderId="22" xfId="160" applyFont="1" applyBorder="1" applyAlignment="1">
      <alignment horizontal="center" vertical="center" wrapText="1"/>
    </xf>
    <xf numFmtId="0" fontId="73" fillId="0" borderId="23" xfId="160" applyFont="1" applyBorder="1" applyAlignment="1">
      <alignment horizontal="center" vertical="center" wrapText="1"/>
    </xf>
    <xf numFmtId="0" fontId="55" fillId="0" borderId="0" xfId="160" applyFont="1" applyBorder="1" applyAlignment="1">
      <alignment horizontal="left" vertical="center" wrapText="1"/>
    </xf>
    <xf numFmtId="0" fontId="52" fillId="0" borderId="0" xfId="160" applyFont="1" applyBorder="1" applyAlignment="1">
      <alignment vertical="center" wrapText="1"/>
    </xf>
    <xf numFmtId="0" fontId="52" fillId="0" borderId="19" xfId="160" applyFont="1" applyBorder="1" applyAlignment="1">
      <alignment horizontal="center" vertical="center" wrapText="1"/>
    </xf>
    <xf numFmtId="0" fontId="44" fillId="0" borderId="14" xfId="0" applyFont="1" applyFill="1" applyBorder="1" applyAlignment="1">
      <alignment horizontal="left" vertical="center"/>
    </xf>
    <xf numFmtId="0" fontId="0" fillId="0" borderId="0" xfId="0" applyFill="1" applyBorder="1" applyAlignment="1">
      <alignment horizontal="left" vertical="center"/>
    </xf>
    <xf numFmtId="0" fontId="46" fillId="0" borderId="12" xfId="0" applyFont="1" applyFill="1" applyBorder="1" applyAlignment="1">
      <alignment horizontal="left" vertical="center"/>
    </xf>
    <xf numFmtId="0" fontId="101" fillId="0" borderId="8" xfId="0" applyFont="1" applyFill="1" applyBorder="1" applyAlignment="1">
      <alignment horizontal="left" vertical="center"/>
    </xf>
    <xf numFmtId="0" fontId="46" fillId="15" borderId="21" xfId="0" applyFont="1" applyFill="1" applyBorder="1" applyAlignment="1">
      <alignment vertical="center"/>
    </xf>
    <xf numFmtId="0" fontId="0" fillId="0" borderId="3" xfId="0" applyBorder="1" applyAlignment="1">
      <alignment vertical="center"/>
    </xf>
    <xf numFmtId="0" fontId="102" fillId="0" borderId="2" xfId="0" applyFont="1" applyBorder="1" applyAlignment="1">
      <alignment vertical="center"/>
    </xf>
    <xf numFmtId="0" fontId="44" fillId="0" borderId="14" xfId="0" applyFont="1" applyFill="1" applyBorder="1" applyAlignment="1">
      <alignment horizontal="left" vertical="center" wrapText="1"/>
    </xf>
    <xf numFmtId="0" fontId="36" fillId="0" borderId="14" xfId="0" applyFont="1" applyFill="1" applyBorder="1" applyAlignment="1">
      <alignment horizontal="left" vertical="center"/>
    </xf>
    <xf numFmtId="0" fontId="100" fillId="0" borderId="0" xfId="0" applyFont="1" applyFill="1" applyBorder="1" applyAlignment="1">
      <alignment horizontal="left" vertical="center"/>
    </xf>
    <xf numFmtId="0" fontId="94" fillId="2" borderId="2" xfId="0" applyFont="1" applyFill="1" applyBorder="1" applyAlignment="1">
      <alignment horizontal="center" vertical="center"/>
    </xf>
    <xf numFmtId="0" fontId="94" fillId="2" borderId="1" xfId="0" applyFont="1" applyFill="1" applyBorder="1" applyAlignment="1">
      <alignment horizontal="center" vertical="center"/>
    </xf>
    <xf numFmtId="0" fontId="94" fillId="2" borderId="51" xfId="0" applyFont="1" applyFill="1" applyBorder="1" applyAlignment="1">
      <alignment horizontal="center" vertical="center"/>
    </xf>
    <xf numFmtId="0" fontId="94" fillId="2" borderId="47" xfId="0" applyFont="1" applyFill="1" applyBorder="1" applyAlignment="1">
      <alignment horizontal="center" vertical="center"/>
    </xf>
    <xf numFmtId="0" fontId="46" fillId="0" borderId="53" xfId="0" applyFont="1" applyBorder="1" applyAlignment="1">
      <alignment horizontal="center" vertical="center"/>
    </xf>
    <xf numFmtId="0" fontId="95" fillId="0" borderId="52" xfId="0" applyFont="1" applyBorder="1" applyAlignment="1">
      <alignment horizontal="center" vertical="center"/>
    </xf>
    <xf numFmtId="0" fontId="0" fillId="0" borderId="52" xfId="0" applyBorder="1" applyAlignment="1">
      <alignment vertical="center"/>
    </xf>
    <xf numFmtId="0" fontId="44" fillId="0" borderId="53" xfId="0" applyFont="1" applyFill="1" applyBorder="1" applyAlignment="1">
      <alignment horizontal="left" vertical="center"/>
    </xf>
    <xf numFmtId="0" fontId="0" fillId="0" borderId="52" xfId="0" applyFill="1" applyBorder="1" applyAlignment="1">
      <alignment horizontal="left" vertical="center"/>
    </xf>
    <xf numFmtId="0" fontId="44" fillId="0" borderId="12" xfId="0" applyFont="1" applyFill="1" applyBorder="1" applyAlignment="1">
      <alignment horizontal="left" vertical="center"/>
    </xf>
    <xf numFmtId="0" fontId="0" fillId="0" borderId="8" xfId="0" applyFill="1" applyBorder="1" applyAlignment="1">
      <alignment horizontal="left" vertical="center"/>
    </xf>
    <xf numFmtId="0" fontId="17" fillId="11" borderId="31" xfId="45" applyFont="1" applyFill="1" applyBorder="1" applyAlignment="1">
      <alignment horizontal="left" vertical="center"/>
    </xf>
    <xf numFmtId="0" fontId="17" fillId="11" borderId="30" xfId="45" applyFont="1" applyFill="1" applyBorder="1" applyAlignment="1">
      <alignment horizontal="left" vertical="center"/>
    </xf>
    <xf numFmtId="0" fontId="17" fillId="11" borderId="32" xfId="45" applyFont="1" applyFill="1" applyBorder="1" applyAlignment="1">
      <alignment horizontal="left" vertical="center"/>
    </xf>
    <xf numFmtId="0" fontId="50" fillId="0" borderId="0" xfId="0" applyFont="1" applyFill="1" applyBorder="1" applyAlignment="1">
      <alignment horizontal="left" vertical="top" wrapText="1"/>
    </xf>
    <xf numFmtId="0" fontId="38" fillId="11" borderId="35" xfId="45" applyFont="1" applyFill="1" applyBorder="1" applyAlignment="1">
      <alignment horizontal="left" vertical="center"/>
    </xf>
    <xf numFmtId="0" fontId="38" fillId="11" borderId="36" xfId="45" applyFont="1" applyFill="1" applyBorder="1" applyAlignment="1">
      <alignment horizontal="left" vertical="center"/>
    </xf>
    <xf numFmtId="0" fontId="8" fillId="2" borderId="50" xfId="0" applyFont="1" applyFill="1" applyBorder="1" applyAlignment="1">
      <alignment vertical="center"/>
    </xf>
    <xf numFmtId="0" fontId="8" fillId="2" borderId="51" xfId="0" applyFont="1" applyFill="1" applyBorder="1" applyAlignment="1">
      <alignment vertical="center"/>
    </xf>
    <xf numFmtId="0" fontId="88" fillId="0" borderId="2" xfId="0" applyFont="1" applyBorder="1" applyAlignment="1">
      <alignment horizontal="right"/>
    </xf>
    <xf numFmtId="0" fontId="88" fillId="0" borderId="0" xfId="0" applyFont="1" applyBorder="1" applyAlignment="1">
      <alignment horizontal="right"/>
    </xf>
    <xf numFmtId="0" fontId="45" fillId="9" borderId="0" xfId="0" applyFont="1" applyFill="1" applyAlignment="1">
      <alignment horizontal="center"/>
    </xf>
    <xf numFmtId="0" fontId="0" fillId="0" borderId="0" xfId="0" applyAlignment="1">
      <alignment horizontal="center"/>
    </xf>
    <xf numFmtId="0" fontId="45" fillId="0" borderId="0" xfId="0" applyFont="1" applyAlignment="1"/>
    <xf numFmtId="0" fontId="45" fillId="0" borderId="0" xfId="0" applyFont="1" applyBorder="1" applyAlignment="1"/>
    <xf numFmtId="0" fontId="43" fillId="0" borderId="0" xfId="122" applyFont="1" applyFill="1" applyBorder="1" applyAlignment="1">
      <alignment vertical="center" wrapText="1"/>
    </xf>
    <xf numFmtId="0" fontId="43" fillId="0" borderId="0" xfId="122" applyFont="1" applyBorder="1" applyAlignment="1">
      <alignment vertical="center" wrapText="1"/>
    </xf>
    <xf numFmtId="0" fontId="81" fillId="0" borderId="0" xfId="0" applyFont="1" applyBorder="1" applyAlignment="1">
      <alignment vertical="center"/>
    </xf>
    <xf numFmtId="0" fontId="81" fillId="0" borderId="0" xfId="0" applyFont="1" applyAlignment="1">
      <alignment vertical="center" wrapText="1"/>
    </xf>
    <xf numFmtId="0" fontId="105" fillId="0" borderId="1" xfId="122" applyFont="1" applyFill="1" applyBorder="1" applyAlignment="1">
      <alignment horizontal="left" wrapText="1"/>
    </xf>
    <xf numFmtId="0" fontId="81" fillId="0" borderId="0" xfId="0" applyFont="1" applyBorder="1" applyAlignment="1">
      <alignment horizontal="left" vertical="center"/>
    </xf>
    <xf numFmtId="0" fontId="114" fillId="0" borderId="0" xfId="0" applyFont="1" applyAlignment="1">
      <alignment horizontal="left" vertical="center" wrapText="1"/>
    </xf>
    <xf numFmtId="0" fontId="81" fillId="0" borderId="0" xfId="0" applyFont="1" applyAlignment="1">
      <alignment horizontal="left" vertical="center"/>
    </xf>
    <xf numFmtId="0" fontId="81" fillId="0" borderId="0" xfId="0" applyFont="1" applyBorder="1" applyAlignment="1">
      <alignment vertical="center" wrapText="1"/>
    </xf>
    <xf numFmtId="0" fontId="105" fillId="0" borderId="1" xfId="122" applyFont="1" applyFill="1" applyBorder="1" applyAlignment="1">
      <alignment horizontal="left"/>
    </xf>
    <xf numFmtId="0" fontId="81" fillId="8" borderId="0" xfId="0" applyFont="1" applyFill="1" applyBorder="1" applyAlignment="1">
      <alignment horizontal="left" wrapText="1"/>
    </xf>
    <xf numFmtId="0" fontId="116" fillId="0" borderId="2" xfId="122" applyFont="1" applyFill="1" applyBorder="1" applyAlignment="1">
      <alignment horizontal="center" vertical="center" wrapText="1"/>
    </xf>
    <xf numFmtId="0" fontId="116" fillId="0" borderId="2" xfId="122" applyFont="1" applyFill="1" applyBorder="1" applyAlignment="1">
      <alignment horizontal="center" vertical="top" wrapText="1"/>
    </xf>
    <xf numFmtId="0" fontId="45" fillId="0" borderId="0" xfId="0" applyFont="1" applyBorder="1" applyAlignment="1">
      <alignment horizontal="left" vertical="center" wrapText="1"/>
    </xf>
    <xf numFmtId="0" fontId="9" fillId="8" borderId="2" xfId="45" applyFont="1" applyFill="1" applyBorder="1" applyAlignment="1">
      <alignment horizontal="center" vertical="center"/>
    </xf>
    <xf numFmtId="0" fontId="107" fillId="0" borderId="0" xfId="0" applyFont="1" applyFill="1" applyBorder="1" applyAlignment="1">
      <alignment vertical="center"/>
    </xf>
    <xf numFmtId="0" fontId="107" fillId="0" borderId="1" xfId="0" applyFont="1" applyFill="1" applyBorder="1" applyAlignment="1">
      <alignment vertical="center"/>
    </xf>
    <xf numFmtId="0" fontId="13" fillId="0" borderId="0" xfId="0" applyFont="1" applyAlignment="1">
      <alignment horizontal="right" vertical="center"/>
    </xf>
    <xf numFmtId="0" fontId="10" fillId="0" borderId="55" xfId="0" applyFont="1" applyFill="1" applyBorder="1" applyAlignment="1">
      <alignment horizontal="justify" vertical="center" wrapText="1"/>
    </xf>
    <xf numFmtId="0" fontId="107" fillId="0" borderId="1" xfId="0" applyFont="1" applyBorder="1" applyAlignment="1">
      <alignment horizontal="left" vertical="center" wrapText="1"/>
    </xf>
    <xf numFmtId="0" fontId="10" fillId="0" borderId="55" xfId="0" applyFont="1" applyFill="1" applyBorder="1" applyAlignment="1">
      <alignment vertical="center" wrapText="1"/>
    </xf>
    <xf numFmtId="0" fontId="15" fillId="0" borderId="55" xfId="0" applyFont="1" applyFill="1" applyBorder="1" applyAlignment="1">
      <alignment vertical="center" wrapText="1"/>
    </xf>
    <xf numFmtId="0" fontId="11" fillId="0" borderId="55" xfId="0" applyFont="1" applyBorder="1" applyAlignment="1">
      <alignment horizontal="center" vertical="center" wrapText="1"/>
    </xf>
    <xf numFmtId="0" fontId="107" fillId="0" borderId="1" xfId="0" applyFont="1" applyBorder="1" applyAlignment="1">
      <alignment vertical="center"/>
    </xf>
    <xf numFmtId="0" fontId="11" fillId="0" borderId="55" xfId="0" applyFont="1" applyFill="1" applyBorder="1" applyAlignment="1">
      <alignment horizontal="center" vertical="center" wrapText="1"/>
    </xf>
  </cellXfs>
  <cellStyles count="269">
    <cellStyle name="1 indent" xfId="2"/>
    <cellStyle name="2 indents" xfId="3"/>
    <cellStyle name="3 indents" xfId="4"/>
    <cellStyle name="4 indents" xfId="5"/>
    <cellStyle name="5 indents" xfId="6"/>
    <cellStyle name="Accent5" xfId="236"/>
    <cellStyle name="Accent6" xfId="237"/>
    <cellStyle name="Celkem" xfId="7"/>
    <cellStyle name="Celkem 2" xfId="8"/>
    <cellStyle name="Comma0" xfId="9"/>
    <cellStyle name="Comma0 2" xfId="10"/>
    <cellStyle name="Currency0" xfId="11"/>
    <cellStyle name="Currency0 2" xfId="12"/>
    <cellStyle name="Čiarka" xfId="159" builtinId="3"/>
    <cellStyle name="Čiarka 2" xfId="97"/>
    <cellStyle name="Čiarka 2 2" xfId="127"/>
    <cellStyle name="Čiarka 2 2 2" xfId="183"/>
    <cellStyle name="Čiarka 2 2 2 2" xfId="255"/>
    <cellStyle name="Čiarka 2 2 3" xfId="231"/>
    <cellStyle name="Čiarka 2 3" xfId="212"/>
    <cellStyle name="Čiarka 3" xfId="195"/>
    <cellStyle name="Čiarka 3 2" xfId="224"/>
    <cellStyle name="Čiarka 3 3" xfId="223"/>
    <cellStyle name="Čiarka 4" xfId="181"/>
    <cellStyle name="Čiarka 4 2" xfId="228"/>
    <cellStyle name="Čiarka 5" xfId="200"/>
    <cellStyle name="Čiarka 5 2" xfId="257"/>
    <cellStyle name="Čiarka 6" xfId="268"/>
    <cellStyle name="Čiarka 7" xfId="208"/>
    <cellStyle name="čiarky 2" xfId="98"/>
    <cellStyle name="čiarky 3" xfId="99"/>
    <cellStyle name="čiarky 3 2" xfId="100"/>
    <cellStyle name="čiarky 3 2 2" xfId="128"/>
    <cellStyle name="čiarky 3 2 2 2" xfId="184"/>
    <cellStyle name="čiarky 3 2 3" xfId="172"/>
    <cellStyle name="čiarky 3 3" xfId="101"/>
    <cellStyle name="čiarky 3 3 2" xfId="173"/>
    <cellStyle name="čiarky 3 4" xfId="171"/>
    <cellStyle name="čiarky 4" xfId="102"/>
    <cellStyle name="čiarky 4 2" xfId="103"/>
    <cellStyle name="čiarky 4 2 2" xfId="129"/>
    <cellStyle name="čiarky 4 2 2 2" xfId="185"/>
    <cellStyle name="čiarky 4 2 3" xfId="175"/>
    <cellStyle name="čiarky 4 3" xfId="130"/>
    <cellStyle name="čiarky 4 3 2" xfId="186"/>
    <cellStyle name="čiarky 4 4" xfId="174"/>
    <cellStyle name="Date" xfId="13"/>
    <cellStyle name="Date 2" xfId="14"/>
    <cellStyle name="Date 3" xfId="15"/>
    <cellStyle name="Datum" xfId="16"/>
    <cellStyle name="Datum 2" xfId="17"/>
    <cellStyle name="Euro" xfId="18"/>
    <cellStyle name="Euro 2" xfId="19"/>
    <cellStyle name="Excel Built-in Normal" xfId="131"/>
    <cellStyle name="Finanení0" xfId="20"/>
    <cellStyle name="Finanèní0" xfId="21"/>
    <cellStyle name="Finanení0 2" xfId="132"/>
    <cellStyle name="Finanení0 3" xfId="133"/>
    <cellStyle name="Finanení0 4" xfId="161"/>
    <cellStyle name="Fixed" xfId="22"/>
    <cellStyle name="Fixed (0)" xfId="23"/>
    <cellStyle name="Fixed (1)" xfId="24"/>
    <cellStyle name="Fixed (2)" xfId="25"/>
    <cellStyle name="Fixed 2" xfId="26"/>
    <cellStyle name="Fixed 3" xfId="27"/>
    <cellStyle name="Fixed 4" xfId="28"/>
    <cellStyle name="Heading 1" xfId="29"/>
    <cellStyle name="Heading 1 2" xfId="30"/>
    <cellStyle name="Heading 2" xfId="31"/>
    <cellStyle name="Heading 2 2" xfId="32"/>
    <cellStyle name="Hipervínculo_IIF" xfId="33"/>
    <cellStyle name="Hypertextové prepojenie" xfId="202" builtinId="8"/>
    <cellStyle name="Hypertextové prepojenie 2" xfId="238"/>
    <cellStyle name="Hypertextové prepojenie 3" xfId="243"/>
    <cellStyle name="Hypertextové prepojenie 4" xfId="205"/>
    <cellStyle name="imf-one decimal" xfId="34"/>
    <cellStyle name="imf-zero decimal" xfId="35"/>
    <cellStyle name="Kontrolná bunka 2" xfId="182"/>
    <cellStyle name="Kontrolná bunka 2 2" xfId="235"/>
    <cellStyle name="měny_DEFLÁTORY  3q 1998" xfId="104"/>
    <cellStyle name="Millares [0]_BALPROGRAMA2001R" xfId="36"/>
    <cellStyle name="Millares_BALPROGRAMA2001R" xfId="37"/>
    <cellStyle name="Mina0" xfId="38"/>
    <cellStyle name="Mìna0" xfId="39"/>
    <cellStyle name="Mina0 2" xfId="134"/>
    <cellStyle name="Mina0 3" xfId="135"/>
    <cellStyle name="Mina0 4" xfId="162"/>
    <cellStyle name="Moneda [0]_BALPROGRAMA2001R" xfId="40"/>
    <cellStyle name="Moneda_BALPROGRAMA2001R" xfId="41"/>
    <cellStyle name="Nadpis 1 2" xfId="233"/>
    <cellStyle name="Navadno_Slo" xfId="42"/>
    <cellStyle name="Nedefinován" xfId="43"/>
    <cellStyle name="Nedefinován 2" xfId="44"/>
    <cellStyle name="Normal 11" xfId="105"/>
    <cellStyle name="Normal 2" xfId="165"/>
    <cellStyle name="Normal 3" xfId="136"/>
    <cellStyle name="Normal 45" xfId="163"/>
    <cellStyle name="Normal 45 2" xfId="192"/>
    <cellStyle name="Normal 45 2 2" xfId="265"/>
    <cellStyle name="Normal 45 3" xfId="197"/>
    <cellStyle name="Normal 45 4" xfId="251"/>
    <cellStyle name="Normal 8" xfId="106"/>
    <cellStyle name="Normal_Svkfis" xfId="190"/>
    <cellStyle name="Normálna 11" xfId="107"/>
    <cellStyle name="Normálna 11 2" xfId="193"/>
    <cellStyle name="Normálna 11 5" xfId="45"/>
    <cellStyle name="Normálna 2" xfId="1"/>
    <cellStyle name="Normálna 2 2" xfId="108"/>
    <cellStyle name="Normálna 2 2 2" xfId="46"/>
    <cellStyle name="Normálna 2 3" xfId="109"/>
    <cellStyle name="Normálna 2 4" xfId="149"/>
    <cellStyle name="Normálna 2 4 2" xfId="259"/>
    <cellStyle name="Normálna 2 5" xfId="166"/>
    <cellStyle name="Normálna 2 6" xfId="169"/>
    <cellStyle name="Normálna 2 7" xfId="239"/>
    <cellStyle name="Normálna 3" xfId="47"/>
    <cellStyle name="Normálna 3 2" xfId="187"/>
    <cellStyle name="Normálna 3 2 2" xfId="264"/>
    <cellStyle name="Normálna 4" xfId="48"/>
    <cellStyle name="Normálna 4 2" xfId="164"/>
    <cellStyle name="Normálna 4 2 2" xfId="241"/>
    <cellStyle name="Normálna 4 3" xfId="240"/>
    <cellStyle name="Normálna 5" xfId="49"/>
    <cellStyle name="Normálna 5 2" xfId="191"/>
    <cellStyle name="Normálna 6" xfId="141"/>
    <cellStyle name="Normálna 6 2" xfId="206"/>
    <cellStyle name="Normálna 7" xfId="160"/>
    <cellStyle name="Normálna 7 2" xfId="194"/>
    <cellStyle name="Normálne" xfId="0" builtinId="0"/>
    <cellStyle name="normálne 10" xfId="110"/>
    <cellStyle name="normálne 10 2" xfId="263"/>
    <cellStyle name="Normálne 10 3" xfId="250"/>
    <cellStyle name="Normálne 11" xfId="168"/>
    <cellStyle name="Normálne 11 2" xfId="260"/>
    <cellStyle name="Normálne 12" xfId="196"/>
    <cellStyle name="Normálne 12 2" xfId="267"/>
    <cellStyle name="normálne 13" xfId="111"/>
    <cellStyle name="normálne 13 2" xfId="176"/>
    <cellStyle name="Normálne 14" xfId="199"/>
    <cellStyle name="Normálne 14 2" xfId="210"/>
    <cellStyle name="Normálne 14 2 2" xfId="214"/>
    <cellStyle name="Normálne 14 3" xfId="213"/>
    <cellStyle name="Normálne 14 4" xfId="209"/>
    <cellStyle name="Normálne 15" xfId="201"/>
    <cellStyle name="Normálne 16" xfId="203"/>
    <cellStyle name="normálne 2" xfId="50"/>
    <cellStyle name="normálne 2 2" xfId="51"/>
    <cellStyle name="Normálne 2 2 2" xfId="215"/>
    <cellStyle name="normálne 2 3" xfId="52"/>
    <cellStyle name="Normálne 2 3 2" xfId="229"/>
    <cellStyle name="normálne 2 4" xfId="177"/>
    <cellStyle name="Normálne 2 4 2" xfId="246"/>
    <cellStyle name="Normálne 2 5" xfId="204"/>
    <cellStyle name="normálne 2 50" xfId="112"/>
    <cellStyle name="normálne 3" xfId="53"/>
    <cellStyle name="normálne 3 2" xfId="54"/>
    <cellStyle name="Normálne 3 2 2" xfId="221"/>
    <cellStyle name="normálne 3 3" xfId="170"/>
    <cellStyle name="Normálne 3 3 2" xfId="254"/>
    <cellStyle name="Normálne 3 3 3" xfId="230"/>
    <cellStyle name="Normálne 3 4" xfId="248"/>
    <cellStyle name="normálne 4" xfId="55"/>
    <cellStyle name="normálne 4 2" xfId="56"/>
    <cellStyle name="Normálne 4 2 2" xfId="253"/>
    <cellStyle name="normálne 4 3" xfId="178"/>
    <cellStyle name="normálne 4 3 2" xfId="258"/>
    <cellStyle name="Normálne 4 4" xfId="217"/>
    <cellStyle name="normálne 5" xfId="113"/>
    <cellStyle name="normálne 5 2" xfId="114"/>
    <cellStyle name="normálne 5 2 2" xfId="137"/>
    <cellStyle name="normálne 5 3" xfId="115"/>
    <cellStyle name="Normálne 5 4" xfId="218"/>
    <cellStyle name="normálne 5_19_NPC_2012_2014_eu_cof" xfId="116"/>
    <cellStyle name="Normálne 50 2" xfId="225"/>
    <cellStyle name="normálne 6" xfId="117"/>
    <cellStyle name="normálne 6 2" xfId="138"/>
    <cellStyle name="Normálne 6 2 2" xfId="262"/>
    <cellStyle name="Normálne 6 3" xfId="226"/>
    <cellStyle name="normálne 7" xfId="118"/>
    <cellStyle name="normálne 7 10" xfId="119"/>
    <cellStyle name="normálne 7 10 2" xfId="179"/>
    <cellStyle name="Normálne 7 2" xfId="227"/>
    <cellStyle name="normálne 7 2 2" xfId="120"/>
    <cellStyle name="normálne 7 2 2 2" xfId="180"/>
    <cellStyle name="normálne 8" xfId="121"/>
    <cellStyle name="normálne 8 2" xfId="139"/>
    <cellStyle name="Normálne 8 3" xfId="247"/>
    <cellStyle name="Normálne 9" xfId="167"/>
    <cellStyle name="Normálne 9 2" xfId="256"/>
    <cellStyle name="Normálne 9 3" xfId="249"/>
    <cellStyle name="normálne 9_Tabulky IFP_casove rady-request_20111102_" xfId="266"/>
    <cellStyle name="normálne_annex tab 2,3,5" xfId="122"/>
    <cellStyle name="normální_15.6.07 východ.+rozpočet 08-10" xfId="123"/>
    <cellStyle name="Normßl - Style1" xfId="57"/>
    <cellStyle name="Normßl - Style1 2" xfId="58"/>
    <cellStyle name="Normßl - Style1 2 2" xfId="188"/>
    <cellStyle name="Percentá" xfId="198" builtinId="5"/>
    <cellStyle name="percentá 16" xfId="126"/>
    <cellStyle name="percentá 2" xfId="124"/>
    <cellStyle name="percentá 2 10" xfId="207"/>
    <cellStyle name="Percentá 2 2" xfId="216"/>
    <cellStyle name="Percentá 2 3" xfId="220"/>
    <cellStyle name="Percentá 2 4" xfId="232"/>
    <cellStyle name="Percentá 2 5" xfId="244"/>
    <cellStyle name="Percentá 2 6" xfId="245"/>
    <cellStyle name="Percentá 3" xfId="157"/>
    <cellStyle name="Percentá 3 2" xfId="222"/>
    <cellStyle name="Percentá 3 3" xfId="219"/>
    <cellStyle name="Percentá 4" xfId="158"/>
    <cellStyle name="Percentá 4 2" xfId="252"/>
    <cellStyle name="Percentá 5" xfId="261"/>
    <cellStyle name="Percentá 6" xfId="211"/>
    <cellStyle name="percentage difference" xfId="59"/>
    <cellStyle name="percentage difference 2" xfId="60"/>
    <cellStyle name="percentage difference one decimal" xfId="61"/>
    <cellStyle name="percentage difference zero decimal" xfId="62"/>
    <cellStyle name="Pevný" xfId="63"/>
    <cellStyle name="Použité hypertextové prepojenie 2" xfId="242"/>
    <cellStyle name="SAPBEXHLevel2" xfId="64"/>
    <cellStyle name="SAPBEXHLevel2 2" xfId="65"/>
    <cellStyle name="SAPBEXHLevel2 2 2" xfId="151"/>
    <cellStyle name="SAPBEXHLevel2 2 3" xfId="147"/>
    <cellStyle name="SAPBEXHLevel2 3" xfId="66"/>
    <cellStyle name="SAPBEXHLevel2 3 2" xfId="152"/>
    <cellStyle name="SAPBEXHLevel2 3 3" xfId="146"/>
    <cellStyle name="SAPBEXHLevel2 4" xfId="150"/>
    <cellStyle name="SAPBEXHLevel2 5" xfId="148"/>
    <cellStyle name="SAPBEXHLevel3" xfId="67"/>
    <cellStyle name="SAPBEXHLevel3 2" xfId="68"/>
    <cellStyle name="SAPBEXHLevel3 2 2" xfId="154"/>
    <cellStyle name="SAPBEXHLevel3 2 3" xfId="144"/>
    <cellStyle name="SAPBEXHLevel3 3" xfId="69"/>
    <cellStyle name="SAPBEXHLevel3 3 2" xfId="155"/>
    <cellStyle name="SAPBEXHLevel3 3 3" xfId="143"/>
    <cellStyle name="SAPBEXHLevel3 4" xfId="153"/>
    <cellStyle name="SAPBEXHLevel3 5" xfId="145"/>
    <cellStyle name="SAPBEXstdData" xfId="70"/>
    <cellStyle name="SAPBEXstdData 2" xfId="156"/>
    <cellStyle name="SAPBEXstdData 3" xfId="142"/>
    <cellStyle name="SAPBEXstdItem 3" xfId="140"/>
    <cellStyle name="SAPBEXstdItem 3 2" xfId="189"/>
    <cellStyle name="Standard 2" xfId="71"/>
    <cellStyle name="Text" xfId="72"/>
    <cellStyle name="Text 2" xfId="73"/>
    <cellStyle name="Text 3" xfId="74"/>
    <cellStyle name="Total" xfId="125"/>
    <cellStyle name="Total 2" xfId="75"/>
    <cellStyle name="Total 3" xfId="76"/>
    <cellStyle name="Záhlaví 1" xfId="77"/>
    <cellStyle name="Záhlaví 1 2" xfId="78"/>
    <cellStyle name="Záhlaví 2" xfId="79"/>
    <cellStyle name="Záhlaví 2 2" xfId="80"/>
    <cellStyle name="zero" xfId="81"/>
    <cellStyle name="Zlá 2" xfId="234"/>
    <cellStyle name="ДАТА" xfId="82"/>
    <cellStyle name="ДАТА 2" xfId="83"/>
    <cellStyle name="ДЕНЕЖНЫЙ_BOPENGC" xfId="84"/>
    <cellStyle name="ЗАГОЛОВОК1" xfId="85"/>
    <cellStyle name="ЗАГОЛОВОК1 2" xfId="86"/>
    <cellStyle name="ЗАГОЛОВОК2" xfId="87"/>
    <cellStyle name="ЗАГОЛОВОК2 2" xfId="88"/>
    <cellStyle name="ИТОГОВЫЙ" xfId="89"/>
    <cellStyle name="ИТОГОВЫЙ 2" xfId="90"/>
    <cellStyle name="Обычный_BOPENGC" xfId="91"/>
    <cellStyle name="ПРОЦЕНТНЫЙ_BOPENGC" xfId="92"/>
    <cellStyle name="ТЕКСТ" xfId="93"/>
    <cellStyle name="ТЕКСТ 2" xfId="94"/>
    <cellStyle name="ФИКСИРОВАННЫЙ" xfId="95"/>
    <cellStyle name="ФИНАНСОВЫЙ_BOPENGC" xfId="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50" Type="http://schemas.openxmlformats.org/officeDocument/2006/relationships/externalLink" Target="externalLinks/externalLink28.xml"/><Relationship Id="rId55" Type="http://schemas.openxmlformats.org/officeDocument/2006/relationships/externalLink" Target="externalLinks/externalLink33.xml"/><Relationship Id="rId63" Type="http://schemas.openxmlformats.org/officeDocument/2006/relationships/externalLink" Target="externalLinks/externalLink41.xml"/><Relationship Id="rId68" Type="http://schemas.openxmlformats.org/officeDocument/2006/relationships/externalLink" Target="externalLinks/externalLink46.xml"/><Relationship Id="rId76" Type="http://schemas.openxmlformats.org/officeDocument/2006/relationships/externalLink" Target="externalLinks/externalLink54.xml"/><Relationship Id="rId7" Type="http://schemas.openxmlformats.org/officeDocument/2006/relationships/worksheet" Target="worksheets/sheet7.xml"/><Relationship Id="rId71" Type="http://schemas.openxmlformats.org/officeDocument/2006/relationships/externalLink" Target="externalLinks/externalLink4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3" Type="http://schemas.openxmlformats.org/officeDocument/2006/relationships/externalLink" Target="externalLinks/externalLink31.xml"/><Relationship Id="rId58" Type="http://schemas.openxmlformats.org/officeDocument/2006/relationships/externalLink" Target="externalLinks/externalLink36.xml"/><Relationship Id="rId66" Type="http://schemas.openxmlformats.org/officeDocument/2006/relationships/externalLink" Target="externalLinks/externalLink44.xml"/><Relationship Id="rId74" Type="http://schemas.openxmlformats.org/officeDocument/2006/relationships/externalLink" Target="externalLinks/externalLink52.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3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externalLink" Target="externalLinks/externalLink30.xml"/><Relationship Id="rId60" Type="http://schemas.openxmlformats.org/officeDocument/2006/relationships/externalLink" Target="externalLinks/externalLink38.xml"/><Relationship Id="rId65" Type="http://schemas.openxmlformats.org/officeDocument/2006/relationships/externalLink" Target="externalLinks/externalLink43.xml"/><Relationship Id="rId73" Type="http://schemas.openxmlformats.org/officeDocument/2006/relationships/externalLink" Target="externalLinks/externalLink51.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externalLink" Target="externalLinks/externalLink26.xml"/><Relationship Id="rId56" Type="http://schemas.openxmlformats.org/officeDocument/2006/relationships/externalLink" Target="externalLinks/externalLink34.xml"/><Relationship Id="rId64" Type="http://schemas.openxmlformats.org/officeDocument/2006/relationships/externalLink" Target="externalLinks/externalLink42.xml"/><Relationship Id="rId69" Type="http://schemas.openxmlformats.org/officeDocument/2006/relationships/externalLink" Target="externalLinks/externalLink47.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9.xml"/><Relationship Id="rId72" Type="http://schemas.openxmlformats.org/officeDocument/2006/relationships/externalLink" Target="externalLinks/externalLink50.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externalLink" Target="externalLinks/externalLink24.xml"/><Relationship Id="rId59" Type="http://schemas.openxmlformats.org/officeDocument/2006/relationships/externalLink" Target="externalLinks/externalLink37.xml"/><Relationship Id="rId67" Type="http://schemas.openxmlformats.org/officeDocument/2006/relationships/externalLink" Target="externalLinks/externalLink45.xml"/><Relationship Id="rId20" Type="http://schemas.openxmlformats.org/officeDocument/2006/relationships/worksheet" Target="worksheets/sheet20.xml"/><Relationship Id="rId41" Type="http://schemas.openxmlformats.org/officeDocument/2006/relationships/externalLink" Target="externalLinks/externalLink19.xml"/><Relationship Id="rId54" Type="http://schemas.openxmlformats.org/officeDocument/2006/relationships/externalLink" Target="externalLinks/externalLink32.xml"/><Relationship Id="rId62" Type="http://schemas.openxmlformats.org/officeDocument/2006/relationships/externalLink" Target="externalLinks/externalLink40.xml"/><Relationship Id="rId70" Type="http://schemas.openxmlformats.org/officeDocument/2006/relationships/externalLink" Target="externalLinks/externalLink48.xml"/><Relationship Id="rId75" Type="http://schemas.openxmlformats.org/officeDocument/2006/relationships/externalLink" Target="externalLinks/externalLink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externalLink" Target="externalLinks/externalLink27.xml"/><Relationship Id="rId57" Type="http://schemas.openxmlformats.org/officeDocument/2006/relationships/externalLink" Target="externalLinks/externalLink35.xml"/></Relationships>
</file>

<file path=xl/drawings/_rels/drawing1.xml.rels><?xml version="1.0" encoding="UTF-8" standalone="yes"?>
<Relationships xmlns="http://schemas.openxmlformats.org/package/2006/relationships"><Relationship Id="rId1" Type="http://schemas.openxmlformats.org/officeDocument/2006/relationships/hyperlink" Target="#'Obsah'!A1"/></Relationships>
</file>

<file path=xl/drawings/_rels/drawing10.xml.rels><?xml version="1.0" encoding="UTF-8" standalone="yes"?>
<Relationships xmlns="http://schemas.openxmlformats.org/package/2006/relationships"><Relationship Id="rId1" Type="http://schemas.openxmlformats.org/officeDocument/2006/relationships/hyperlink" Target="#'Obsah'!A1"/></Relationships>
</file>

<file path=xl/drawings/_rels/drawing11.xml.rels><?xml version="1.0" encoding="UTF-8" standalone="yes"?>
<Relationships xmlns="http://schemas.openxmlformats.org/package/2006/relationships"><Relationship Id="rId1" Type="http://schemas.openxmlformats.org/officeDocument/2006/relationships/hyperlink" Target="#'Obsah'!A1"/></Relationships>
</file>

<file path=xl/drawings/_rels/drawing12.xml.rels><?xml version="1.0" encoding="UTF-8" standalone="yes"?>
<Relationships xmlns="http://schemas.openxmlformats.org/package/2006/relationships"><Relationship Id="rId1" Type="http://schemas.openxmlformats.org/officeDocument/2006/relationships/hyperlink" Target="#'Obsah'!A1"/></Relationships>
</file>

<file path=xl/drawings/_rels/drawing13.xml.rels><?xml version="1.0" encoding="UTF-8" standalone="yes"?>
<Relationships xmlns="http://schemas.openxmlformats.org/package/2006/relationships"><Relationship Id="rId1" Type="http://schemas.openxmlformats.org/officeDocument/2006/relationships/hyperlink" Target="#'Obsah'!A1"/></Relationships>
</file>

<file path=xl/drawings/_rels/drawing14.xml.rels><?xml version="1.0" encoding="UTF-8" standalone="yes"?>
<Relationships xmlns="http://schemas.openxmlformats.org/package/2006/relationships"><Relationship Id="rId1" Type="http://schemas.openxmlformats.org/officeDocument/2006/relationships/hyperlink" Target="#'Obsah'!A1"/></Relationships>
</file>

<file path=xl/drawings/_rels/drawing15.xml.rels><?xml version="1.0" encoding="UTF-8" standalone="yes"?>
<Relationships xmlns="http://schemas.openxmlformats.org/package/2006/relationships"><Relationship Id="rId1" Type="http://schemas.openxmlformats.org/officeDocument/2006/relationships/hyperlink" Target="#'Obsah'!A1"/></Relationships>
</file>

<file path=xl/drawings/_rels/drawing16.xml.rels><?xml version="1.0" encoding="UTF-8" standalone="yes"?>
<Relationships xmlns="http://schemas.openxmlformats.org/package/2006/relationships"><Relationship Id="rId1" Type="http://schemas.openxmlformats.org/officeDocument/2006/relationships/hyperlink" Target="#'Obsah'!A1"/></Relationships>
</file>

<file path=xl/drawings/_rels/drawing17.xml.rels><?xml version="1.0" encoding="UTF-8" standalone="yes"?>
<Relationships xmlns="http://schemas.openxmlformats.org/package/2006/relationships"><Relationship Id="rId1" Type="http://schemas.openxmlformats.org/officeDocument/2006/relationships/hyperlink" Target="#'Obsah'!A1"/></Relationships>
</file>

<file path=xl/drawings/_rels/drawing2.xml.rels><?xml version="1.0" encoding="UTF-8" standalone="yes"?>
<Relationships xmlns="http://schemas.openxmlformats.org/package/2006/relationships"><Relationship Id="rId1" Type="http://schemas.openxmlformats.org/officeDocument/2006/relationships/hyperlink" Target="#'Obsah'!A1"/></Relationships>
</file>

<file path=xl/drawings/_rels/drawing3.xml.rels><?xml version="1.0" encoding="UTF-8" standalone="yes"?>
<Relationships xmlns="http://schemas.openxmlformats.org/package/2006/relationships"><Relationship Id="rId1" Type="http://schemas.openxmlformats.org/officeDocument/2006/relationships/hyperlink" Target="#'Obsah'!A1"/></Relationships>
</file>

<file path=xl/drawings/_rels/drawing4.xml.rels><?xml version="1.0" encoding="UTF-8" standalone="yes"?>
<Relationships xmlns="http://schemas.openxmlformats.org/package/2006/relationships"><Relationship Id="rId1" Type="http://schemas.openxmlformats.org/officeDocument/2006/relationships/hyperlink" Target="#'Obsah'!A1"/></Relationships>
</file>

<file path=xl/drawings/_rels/drawing5.xml.rels><?xml version="1.0" encoding="UTF-8" standalone="yes"?>
<Relationships xmlns="http://schemas.openxmlformats.org/package/2006/relationships"><Relationship Id="rId1" Type="http://schemas.openxmlformats.org/officeDocument/2006/relationships/hyperlink" Target="#'Obsah'!A1"/></Relationships>
</file>

<file path=xl/drawings/_rels/drawing6.xml.rels><?xml version="1.0" encoding="UTF-8" standalone="yes"?>
<Relationships xmlns="http://schemas.openxmlformats.org/package/2006/relationships"><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1" Type="http://schemas.openxmlformats.org/officeDocument/2006/relationships/hyperlink" Target="#'Obsah'!A1"/></Relationships>
</file>

<file path=xl/drawings/_rels/drawing8.xml.rels><?xml version="1.0" encoding="UTF-8" standalone="yes"?>
<Relationships xmlns="http://schemas.openxmlformats.org/package/2006/relationships"><Relationship Id="rId1" Type="http://schemas.openxmlformats.org/officeDocument/2006/relationships/hyperlink" Target="#'Obsah'!A1"/></Relationships>
</file>

<file path=xl/drawings/_rels/drawing9.xml.rels><?xml version="1.0" encoding="UTF-8" standalone="yes"?>
<Relationships xmlns="http://schemas.openxmlformats.org/package/2006/relationships"><Relationship Id="rId1" Type="http://schemas.openxmlformats.org/officeDocument/2006/relationships/hyperlink" Target="#'Obsah'!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5" name="Zaoblený obdĺžnik 4">
          <a:hlinkClick xmlns:r="http://schemas.openxmlformats.org/officeDocument/2006/relationships" r:id="rId1"/>
        </xdr:cNvPr>
        <xdr:cNvSpPr/>
      </xdr:nvSpPr>
      <xdr:spPr>
        <a:xfrm>
          <a:off x="628650" y="209550"/>
          <a:ext cx="66357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73025</xdr:colOff>
      <xdr:row>1</xdr:row>
      <xdr:rowOff>44450</xdr:rowOff>
    </xdr:to>
    <xdr:sp macro="" textlink="">
      <xdr:nvSpPr>
        <xdr:cNvPr id="2" name="Zaoblený obdĺžnik 1">
          <a:hlinkClick xmlns:r="http://schemas.openxmlformats.org/officeDocument/2006/relationships" r:id="rId1"/>
        </xdr:cNvPr>
        <xdr:cNvSpPr/>
      </xdr:nvSpPr>
      <xdr:spPr>
        <a:xfrm>
          <a:off x="0" y="0"/>
          <a:ext cx="682625" cy="25400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f.mfsr.sk\DfsRoot\Users\mhavlat\AppData\Local\Microsoft\Windows\Temporary%20Internet%20Files\Content.Outlook\RKZTYI1L\K&#352;D%2014_16erik_final_dlh_20130306.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f.mfsr.sk\DfsRoot\IFP_NEW\5_MATERIALY\5_3_Strategicke_materialy\Navrh%20rozpoctoveho%20planu%20DBP\2015\NPC\DBP_npc_rvs_os_cofog_2014101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Slovenia\SV%20MONITORa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f.mfsr.sk\DfsRoot\Slovenia\SV%20MONITORab.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CZE\REAL\CZYWP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f.mfsr.sk\DfsRoot\DATA\C3\CZE\REAL\CZYW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WIN\Temporary%20Internet%20Files\OLKE156\Money\Monetary%20Conditions\mcichart_core_inf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f.mfsr.sk\DfsRoot\WIN\Temporary%20Internet%20Files\OLKE156\Money\Monetary%20Conditions\mcichart_core_inf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SVN\BOP\REER%20and%20competitiveness\Competitiven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f.mfsr.sk\DfsRoot\DATA\C3\SVN\BOP\REER%20and%20competitiveness\Competitivenes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lshoobridge\Local%20Settings\Temporary%20Internet%20Files\OLK10\Charts\Svk%20Charts%20Data%202005_curren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f.mfsr.sk\DfsRoot\Documents%20and%20Settings\lshoobridge\Local%20Settings\Temporary%20Internet%20Files\OLK10\Charts\Svk%20Charts%20Data%202005_current.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CZE\FIS\M-T%20fiscal%20June10%20200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f.mfsr.sk\DfsRoot\DATA\C3\CZE\FIS\M-T%20fiscal%20June10%202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O2\MKD\REP\TABLES\red98\Mk-red9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mf.mfsr.sk\DfsRoot\DATA\O2\MKD\REP\TABLES\red98\Mk-red9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IFP_NEW/1_DANE/1_5_Vybor/EDV/2014_Zasadnutia/jun/Opatrenia%20RVS_201405.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dtzanninis\My%20Local%20Documents\Slovenia\CZE%20--%20Main%20Fiscal%20Fil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mf.mfsr.sk\DfsRoot\Documents%20and%20Settings\dtzanninis\My%20Local%20Documents\Slovenia\CZE%20--%20Main%20Fiscal%20Fil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ATA\C3\CZE\REER\REERTOT99%20revise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f.mfsr.sk\DfsRoot\DATA\C3\CZE\REER\REERTOT99%20revis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PANTOLIN\My%20Local%20Documents\Slovenia\Wages_employme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WIN\TEMP\MFLOW96.XLS"/>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_pack_IFP_bod 2-4"/>
      <sheetName val="NPC_RVS"/>
      <sheetName val="ESA 95_kody 2014_2017"/>
      <sheetName val="Hárok1"/>
      <sheetName val="NPC_2015_2017_bez EU"/>
      <sheetName val="NPC_2015_2017_opatrenia"/>
      <sheetName val="Opatrenia"/>
      <sheetName val="RVS_2015_2017"/>
      <sheetName val="NPC_2015_2017"/>
      <sheetName val="OS_2014_baza"/>
      <sheetName val="DBP_npc_rvs_os_cofog_20141010"/>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sheetDataSet>
      <sheetData sheetId="0"/>
      <sheetData sheetId="1"/>
      <sheetData sheetId="2"/>
      <sheetData sheetId="3"/>
      <sheetData sheetId="4">
        <row r="267">
          <cell r="E267">
            <v>27744.401560000002</v>
          </cell>
        </row>
      </sheetData>
      <sheetData sheetId="5"/>
      <sheetData sheetId="6"/>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Príloha _10 M"/>
      <sheetName val="i-REER"/>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-6237.1207885742187</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 val="Svkbop"/>
      <sheetName val="i2-K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 sheetId="68" refreshError="1"/>
      <sheetData sheetId="6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WEO-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 val="BoP"/>
      <sheetName val="RES"/>
      <sheetName val="Tra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E"/>
      <sheetName val="B"/>
      <sheetName val="transfer"/>
      <sheetName val="C"/>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 val="Príloha _7"/>
      <sheetName val="daily calculations"/>
      <sheetName val="monthly"/>
    </sheetNames>
    <sheetDataSet>
      <sheetData sheetId="0" refreshError="1"/>
      <sheetData sheetId="1" refreshError="1">
        <row r="20">
          <cell r="A20" t="str">
            <v>October</v>
          </cell>
        </row>
      </sheetData>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 val="Sheet1"/>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 val="Haver"/>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 val="DP"/>
      <sheetName val="LS"/>
      <sheetName val="ZPIZ"/>
      <sheetName val="ZZZS"/>
      <sheetName val="M"/>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 val="Input 1- Basics"/>
      <sheetName val="Lists-Modules-Chart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mak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tech_prac"/>
      <sheetName val="TAB34"/>
      <sheetName val="J(Priv.Cap)"/>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DP"/>
      <sheetName val="LS"/>
      <sheetName val="ZPIZ"/>
      <sheetName val="ZZZS"/>
      <sheetName val="Haver"/>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 val="Annual Tables"/>
      <sheetName val="Annual Raw Data"/>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atrenia_komentár"/>
      <sheetName val="Sekcia_IV_opatrenia"/>
      <sheetName val="Opatrenia_rozbitie(texty_spolu)"/>
      <sheetName val="Opatrenia_rozbitie_(texty)"/>
      <sheetName val="NOVA legislativa"/>
      <sheetName val="NOVA legislativa 2014"/>
      <sheetName val="Opatrenia_aktualne"/>
      <sheetName val="Opatrenia NPC (len ostatne)"/>
      <sheetName val="DANE_rozpocet_19%"/>
      <sheetName val="DANE_23%"/>
      <sheetName val="ostatne"/>
      <sheetName val="sumar"/>
      <sheetName val="sumar_23%"/>
      <sheetName val="Hárok1"/>
      <sheetName val="opatrenia_PS"/>
      <sheetName val="Opatrenia_VpDP_jun14"/>
      <sheetName val="Sumar 2014"/>
    </sheetNames>
    <sheetDataSet>
      <sheetData sheetId="0"/>
      <sheetData sheetId="1"/>
      <sheetData sheetId="2"/>
      <sheetData sheetId="3"/>
      <sheetData sheetId="4">
        <row r="2">
          <cell r="M2">
            <v>0.67</v>
          </cell>
        </row>
        <row r="3">
          <cell r="M3">
            <v>0.219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 val="Prehľad"/>
      <sheetName val="SV FISCAL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 val="output"/>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 sheetId="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 val="tech_prac"/>
      <sheetName val="projection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 sheetId="3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 val="Index"/>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 val="Q4_H4"/>
      <sheetName val="Prorač"/>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 val="i1-CA"/>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 val="Sel. Ind. Tbl"/>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 val="IM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Table 1"/>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sheetData sheetId="5"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 val="Table"/>
      <sheetName val="Table_GEF"/>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 val="Data"/>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tabColor rgb="FFFFFF00"/>
    <pageSetUpPr fitToPage="1"/>
  </sheetPr>
  <dimension ref="A1:S172"/>
  <sheetViews>
    <sheetView topLeftCell="A67" zoomScale="115" zoomScaleNormal="115" workbookViewId="0">
      <selection activeCell="C85" sqref="C85"/>
    </sheetView>
  </sheetViews>
  <sheetFormatPr defaultColWidth="9.140625" defaultRowHeight="15" x14ac:dyDescent="0.25"/>
  <cols>
    <col min="1" max="1" width="36.7109375" style="13" customWidth="1"/>
    <col min="2" max="4" width="12.7109375" style="10" customWidth="1"/>
    <col min="5" max="6" width="12.7109375" style="11" customWidth="1"/>
    <col min="7" max="7" width="3.28515625" style="11" customWidth="1"/>
    <col min="8" max="9" width="12.7109375" style="11" customWidth="1"/>
    <col min="10" max="10" width="10.7109375" style="11" customWidth="1"/>
    <col min="11" max="11" width="28.7109375" style="11" customWidth="1"/>
    <col min="12" max="16384" width="9.140625" style="11"/>
  </cols>
  <sheetData>
    <row r="1" spans="1:6" ht="13.5" customHeight="1" x14ac:dyDescent="0.25">
      <c r="A1" s="9" t="s">
        <v>137</v>
      </c>
    </row>
    <row r="2" spans="1:6" ht="13.5" customHeight="1" x14ac:dyDescent="0.25">
      <c r="A2" s="12" t="s">
        <v>138</v>
      </c>
    </row>
    <row r="3" spans="1:6" ht="13.5" customHeight="1" x14ac:dyDescent="0.25"/>
    <row r="4" spans="1:6" ht="13.5" customHeight="1" x14ac:dyDescent="0.25">
      <c r="A4" s="14"/>
      <c r="B4" s="15" t="s">
        <v>31</v>
      </c>
      <c r="C4" s="16" t="s">
        <v>139</v>
      </c>
      <c r="D4" s="16" t="s">
        <v>140</v>
      </c>
      <c r="E4" s="16" t="s">
        <v>139</v>
      </c>
      <c r="F4" s="16" t="s">
        <v>140</v>
      </c>
    </row>
    <row r="5" spans="1:6" ht="13.5" customHeight="1" x14ac:dyDescent="0.25">
      <c r="A5" s="14"/>
      <c r="B5" s="15"/>
      <c r="C5" s="15" t="s">
        <v>33</v>
      </c>
      <c r="D5" s="15" t="s">
        <v>33</v>
      </c>
      <c r="E5" s="17" t="s">
        <v>34</v>
      </c>
      <c r="F5" s="17" t="s">
        <v>34</v>
      </c>
    </row>
    <row r="6" spans="1:6" ht="13.5" customHeight="1" x14ac:dyDescent="0.25">
      <c r="A6" s="18" t="s">
        <v>141</v>
      </c>
      <c r="B6" s="15"/>
      <c r="C6" s="15"/>
      <c r="D6" s="15"/>
      <c r="E6" s="15"/>
      <c r="F6" s="15"/>
    </row>
    <row r="7" spans="1:6" ht="13.5" customHeight="1" x14ac:dyDescent="0.25">
      <c r="A7" s="18" t="s">
        <v>142</v>
      </c>
      <c r="B7" s="15" t="s">
        <v>26</v>
      </c>
      <c r="C7" s="19">
        <v>-2.9799996626778942</v>
      </c>
      <c r="D7" s="19">
        <v>-2.8299985372010985</v>
      </c>
      <c r="E7" s="20">
        <f>E8+E10+E11</f>
        <v>-2175.0010000000002</v>
      </c>
      <c r="F7" s="20">
        <v>-2144.3620000000001</v>
      </c>
    </row>
    <row r="8" spans="1:6" ht="13.5" customHeight="1" x14ac:dyDescent="0.25">
      <c r="A8" s="18" t="s">
        <v>143</v>
      </c>
      <c r="B8" s="15" t="s">
        <v>24</v>
      </c>
      <c r="C8" s="19">
        <v>-3.1707154430595006</v>
      </c>
      <c r="D8" s="19">
        <v>-2.9701772731728653</v>
      </c>
      <c r="E8" s="20">
        <v>-2314.1979999999999</v>
      </c>
      <c r="F8" s="20">
        <v>-2250.5790000000002</v>
      </c>
    </row>
    <row r="9" spans="1:6" ht="13.5" customHeight="1" x14ac:dyDescent="0.25">
      <c r="A9" s="18" t="s">
        <v>144</v>
      </c>
      <c r="B9" s="15" t="s">
        <v>22</v>
      </c>
      <c r="C9" s="20" t="s">
        <v>145</v>
      </c>
      <c r="D9" s="20" t="s">
        <v>145</v>
      </c>
      <c r="E9" s="20" t="s">
        <v>145</v>
      </c>
      <c r="F9" s="20" t="s">
        <v>145</v>
      </c>
    </row>
    <row r="10" spans="1:6" ht="13.5" customHeight="1" x14ac:dyDescent="0.25">
      <c r="A10" s="18" t="s">
        <v>146</v>
      </c>
      <c r="B10" s="15" t="s">
        <v>19</v>
      </c>
      <c r="C10" s="19">
        <v>0.14320981219858944</v>
      </c>
      <c r="D10" s="19">
        <v>4.9061303837901818E-2</v>
      </c>
      <c r="E10" s="20">
        <v>104.524</v>
      </c>
      <c r="F10" s="20">
        <v>37.174999999999997</v>
      </c>
    </row>
    <row r="11" spans="1:6" ht="13.5" customHeight="1" x14ac:dyDescent="0.25">
      <c r="A11" s="18" t="s">
        <v>147</v>
      </c>
      <c r="B11" s="15" t="s">
        <v>17</v>
      </c>
      <c r="C11" s="19">
        <v>4.7505968183017222E-2</v>
      </c>
      <c r="D11" s="19">
        <v>9.111743213386464E-2</v>
      </c>
      <c r="E11" s="20">
        <v>34.673000000000002</v>
      </c>
      <c r="F11" s="20">
        <v>69.042000000000002</v>
      </c>
    </row>
    <row r="12" spans="1:6" ht="13.5" customHeight="1" x14ac:dyDescent="0.25">
      <c r="A12" s="18" t="s">
        <v>148</v>
      </c>
      <c r="B12" s="15" t="s">
        <v>15</v>
      </c>
      <c r="C12" s="19">
        <v>1.8670531923118672</v>
      </c>
      <c r="D12" s="19">
        <v>1.8145753789353898</v>
      </c>
      <c r="E12" s="20">
        <v>1362.6990000000001</v>
      </c>
      <c r="F12" s="21">
        <v>1374.95</v>
      </c>
    </row>
    <row r="13" spans="1:6" ht="13.5" customHeight="1" x14ac:dyDescent="0.25">
      <c r="A13" s="18" t="s">
        <v>149</v>
      </c>
      <c r="B13" s="15"/>
      <c r="C13" s="15"/>
      <c r="D13" s="15"/>
      <c r="E13" s="15"/>
      <c r="F13" s="15"/>
    </row>
    <row r="14" spans="1:6" ht="13.5" customHeight="1" x14ac:dyDescent="0.25">
      <c r="A14" s="18" t="s">
        <v>150</v>
      </c>
      <c r="B14" s="15"/>
      <c r="C14" s="15"/>
      <c r="D14" s="15"/>
      <c r="E14" s="15"/>
      <c r="F14" s="15"/>
    </row>
    <row r="15" spans="1:6" ht="13.5" customHeight="1" x14ac:dyDescent="0.25">
      <c r="A15" s="18" t="s">
        <v>151</v>
      </c>
      <c r="B15" s="15"/>
      <c r="C15" s="15"/>
      <c r="D15" s="15"/>
      <c r="E15" s="15"/>
      <c r="F15" s="15"/>
    </row>
    <row r="16" spans="1:6" ht="13.5" customHeight="1" x14ac:dyDescent="0.25">
      <c r="A16" s="18" t="s">
        <v>152</v>
      </c>
      <c r="B16" s="15"/>
      <c r="C16" s="15"/>
      <c r="D16" s="15"/>
      <c r="E16" s="15"/>
      <c r="F16" s="15"/>
    </row>
    <row r="17" spans="1:14" ht="13.5" customHeight="1" x14ac:dyDescent="0.25">
      <c r="A17" s="22" t="s">
        <v>153</v>
      </c>
      <c r="B17" s="23"/>
      <c r="C17" s="23"/>
      <c r="D17" s="24"/>
      <c r="E17" s="23"/>
      <c r="F17" s="24"/>
    </row>
    <row r="18" spans="1:14" ht="13.5" customHeight="1" x14ac:dyDescent="0.25">
      <c r="A18" s="25" t="s">
        <v>154</v>
      </c>
      <c r="B18" s="15"/>
      <c r="C18" s="15"/>
      <c r="D18" s="15"/>
      <c r="E18" s="15"/>
      <c r="F18" s="15"/>
    </row>
    <row r="19" spans="1:14" ht="13.5" customHeight="1" x14ac:dyDescent="0.25">
      <c r="A19" s="26" t="s">
        <v>155</v>
      </c>
      <c r="B19" s="15"/>
      <c r="C19" s="15"/>
      <c r="D19" s="15"/>
      <c r="E19" s="15"/>
      <c r="F19" s="15"/>
    </row>
    <row r="20" spans="1:14" ht="13.5" customHeight="1" x14ac:dyDescent="0.25">
      <c r="A20" s="26" t="s">
        <v>156</v>
      </c>
      <c r="B20" s="15"/>
      <c r="C20" s="15"/>
      <c r="D20" s="15"/>
      <c r="E20" s="15"/>
      <c r="F20" s="15"/>
    </row>
    <row r="21" spans="1:14" ht="13.5" customHeight="1" x14ac:dyDescent="0.25">
      <c r="A21" s="18" t="s">
        <v>157</v>
      </c>
      <c r="B21" s="15"/>
      <c r="C21" s="15"/>
      <c r="D21" s="15"/>
      <c r="E21" s="15"/>
      <c r="F21" s="15"/>
    </row>
    <row r="22" spans="1:14" ht="13.5" customHeight="1" x14ac:dyDescent="0.25">
      <c r="A22" s="18" t="s">
        <v>158</v>
      </c>
      <c r="B22" s="15"/>
      <c r="C22" s="15"/>
      <c r="D22" s="15"/>
      <c r="E22" s="15"/>
      <c r="F22" s="15"/>
    </row>
    <row r="23" spans="1:14" ht="24" customHeight="1" x14ac:dyDescent="0.25">
      <c r="A23" s="18" t="s">
        <v>159</v>
      </c>
      <c r="B23" s="15"/>
      <c r="C23" s="15"/>
      <c r="D23" s="15"/>
      <c r="E23" s="15"/>
      <c r="F23" s="15"/>
    </row>
    <row r="24" spans="1:14" ht="24" customHeight="1" x14ac:dyDescent="0.25">
      <c r="A24" s="18" t="s">
        <v>160</v>
      </c>
      <c r="B24" s="15"/>
      <c r="C24" s="15"/>
      <c r="D24" s="15"/>
      <c r="E24" s="15"/>
      <c r="F24" s="15"/>
    </row>
    <row r="25" spans="1:14" ht="13.5" customHeight="1" x14ac:dyDescent="0.25">
      <c r="A25" s="18" t="s">
        <v>161</v>
      </c>
      <c r="B25" s="15"/>
      <c r="C25" s="15"/>
      <c r="D25" s="15"/>
      <c r="E25" s="15"/>
      <c r="F25" s="15"/>
    </row>
    <row r="26" spans="1:14" ht="12" customHeight="1" x14ac:dyDescent="0.25">
      <c r="A26" s="10" t="s">
        <v>162</v>
      </c>
      <c r="B26" s="27"/>
      <c r="C26" s="27"/>
      <c r="D26" s="27"/>
    </row>
    <row r="27" spans="1:14" ht="12" customHeight="1" x14ac:dyDescent="0.25">
      <c r="A27" s="10" t="s">
        <v>163</v>
      </c>
      <c r="B27" s="27"/>
      <c r="C27" s="27"/>
      <c r="D27" s="27"/>
    </row>
    <row r="28" spans="1:14" ht="12" customHeight="1" x14ac:dyDescent="0.25">
      <c r="A28" s="10" t="s">
        <v>164</v>
      </c>
      <c r="B28" s="27"/>
      <c r="C28" s="27"/>
      <c r="D28" s="27"/>
    </row>
    <row r="29" spans="1:14" ht="13.5" customHeight="1" x14ac:dyDescent="0.25">
      <c r="B29" s="27"/>
      <c r="C29" s="27"/>
      <c r="D29" s="27"/>
      <c r="K29" s="13"/>
      <c r="L29" s="28"/>
      <c r="M29" s="28"/>
      <c r="N29" s="28"/>
    </row>
    <row r="30" spans="1:14" ht="13.5" customHeight="1" x14ac:dyDescent="0.25">
      <c r="A30" s="29" t="s">
        <v>165</v>
      </c>
      <c r="B30" s="27"/>
      <c r="C30" s="27"/>
      <c r="D30" s="27"/>
      <c r="K30" s="13"/>
      <c r="L30" s="28"/>
      <c r="M30" s="28"/>
      <c r="N30" s="28"/>
    </row>
    <row r="31" spans="1:14" ht="13.5" customHeight="1" x14ac:dyDescent="0.25">
      <c r="A31" s="316" t="s">
        <v>492</v>
      </c>
      <c r="B31" s="27"/>
      <c r="C31" s="27"/>
      <c r="D31" s="27"/>
      <c r="K31" s="13"/>
      <c r="L31" s="28"/>
      <c r="M31" s="28"/>
      <c r="N31" s="28"/>
    </row>
    <row r="32" spans="1:14" ht="13.5" customHeight="1" x14ac:dyDescent="0.25">
      <c r="A32" s="30" t="s">
        <v>166</v>
      </c>
      <c r="B32" s="27"/>
      <c r="C32" s="27"/>
      <c r="D32" s="27"/>
      <c r="K32" s="13"/>
      <c r="L32" s="28"/>
      <c r="M32" s="28"/>
      <c r="N32" s="28"/>
    </row>
    <row r="33" spans="1:11" ht="13.5" customHeight="1" x14ac:dyDescent="0.25">
      <c r="A33" s="31"/>
      <c r="B33" s="32"/>
      <c r="C33" s="32"/>
      <c r="D33" s="32"/>
      <c r="H33" s="13"/>
      <c r="I33" s="28"/>
      <c r="J33" s="28"/>
      <c r="K33" s="28"/>
    </row>
    <row r="34" spans="1:11" ht="13.5" customHeight="1" x14ac:dyDescent="0.25">
      <c r="A34" s="33"/>
      <c r="B34" s="17" t="s">
        <v>31</v>
      </c>
      <c r="C34" s="34" t="s">
        <v>139</v>
      </c>
      <c r="D34" s="34" t="s">
        <v>140</v>
      </c>
      <c r="E34" s="34" t="s">
        <v>139</v>
      </c>
      <c r="F34" s="34" t="s">
        <v>140</v>
      </c>
      <c r="H34" s="34">
        <v>2013</v>
      </c>
      <c r="I34" s="34">
        <v>2014</v>
      </c>
      <c r="J34" s="28"/>
      <c r="K34" s="28"/>
    </row>
    <row r="35" spans="1:11" ht="13.5" customHeight="1" x14ac:dyDescent="0.25">
      <c r="A35" s="35" t="s">
        <v>32</v>
      </c>
      <c r="B35" s="17"/>
      <c r="C35" s="17" t="s">
        <v>33</v>
      </c>
      <c r="D35" s="17" t="s">
        <v>33</v>
      </c>
      <c r="E35" s="17" t="s">
        <v>34</v>
      </c>
      <c r="F35" s="17" t="s">
        <v>34</v>
      </c>
      <c r="H35" s="13"/>
      <c r="I35" s="28"/>
      <c r="J35" s="28"/>
      <c r="K35" s="28"/>
    </row>
    <row r="36" spans="1:11" ht="13.5" customHeight="1" x14ac:dyDescent="0.25">
      <c r="A36" s="36" t="s">
        <v>167</v>
      </c>
      <c r="B36" s="17" t="s">
        <v>36</v>
      </c>
      <c r="C36" s="5">
        <f>SUM(C38:C43)</f>
        <v>32.899814142644416</v>
      </c>
      <c r="D36" s="5">
        <f>SUM(D38:D43)</f>
        <v>33.203017192981292</v>
      </c>
      <c r="E36" s="130">
        <f>SUM(E38:E43)</f>
        <v>24012.462000000003</v>
      </c>
      <c r="F36" s="130">
        <f>SUM(F38:F43)</f>
        <v>25158.772140000001</v>
      </c>
      <c r="G36" s="38"/>
      <c r="H36" s="121">
        <f>E65-E36</f>
        <v>0</v>
      </c>
      <c r="I36" s="122">
        <f>F65-F36</f>
        <v>572.25586000000112</v>
      </c>
      <c r="J36" s="28"/>
      <c r="K36" s="28"/>
    </row>
    <row r="37" spans="1:11" ht="13.5" customHeight="1" x14ac:dyDescent="0.25">
      <c r="A37" s="39" t="s">
        <v>37</v>
      </c>
      <c r="B37" s="40"/>
      <c r="C37" s="41"/>
      <c r="D37" s="41"/>
      <c r="E37" s="131"/>
      <c r="F37" s="132"/>
      <c r="G37" s="38"/>
      <c r="H37" s="121">
        <f t="shared" ref="H37:I37" si="0">E66-E37</f>
        <v>0</v>
      </c>
      <c r="I37" s="122">
        <f t="shared" si="0"/>
        <v>0</v>
      </c>
      <c r="J37" s="28"/>
      <c r="K37" s="28"/>
    </row>
    <row r="38" spans="1:11" ht="13.5" customHeight="1" x14ac:dyDescent="0.25">
      <c r="A38" s="42" t="s">
        <v>38</v>
      </c>
      <c r="B38" s="17" t="s">
        <v>39</v>
      </c>
      <c r="C38" s="5">
        <v>9.9806376837376174</v>
      </c>
      <c r="D38" s="5">
        <v>9.504559619665951</v>
      </c>
      <c r="E38" s="130">
        <v>7284.53</v>
      </c>
      <c r="F38" s="130">
        <v>7201.8469999999998</v>
      </c>
      <c r="G38" s="38"/>
      <c r="H38" s="121">
        <f t="shared" ref="H38:I38" si="1">E67-E38</f>
        <v>0</v>
      </c>
      <c r="I38" s="122">
        <f t="shared" si="1"/>
        <v>250</v>
      </c>
      <c r="J38" s="28"/>
      <c r="K38" s="28"/>
    </row>
    <row r="39" spans="1:11" ht="13.5" customHeight="1" x14ac:dyDescent="0.25">
      <c r="A39" s="42" t="s">
        <v>40</v>
      </c>
      <c r="B39" s="17" t="s">
        <v>41</v>
      </c>
      <c r="C39" s="5">
        <v>5.630026512119982</v>
      </c>
      <c r="D39" s="5">
        <v>5.5775001785607108</v>
      </c>
      <c r="E39" s="130">
        <v>4109.1660000000002</v>
      </c>
      <c r="F39" s="130">
        <v>4226.2139999999999</v>
      </c>
      <c r="G39" s="38"/>
      <c r="H39" s="121">
        <f t="shared" ref="H39:I39" si="2">E68-E39</f>
        <v>0</v>
      </c>
      <c r="I39" s="122">
        <f t="shared" si="2"/>
        <v>162.91899999999987</v>
      </c>
      <c r="J39" s="28"/>
      <c r="K39" s="28"/>
    </row>
    <row r="40" spans="1:11" ht="13.5" customHeight="1" x14ac:dyDescent="0.25">
      <c r="A40" s="42" t="s">
        <v>42</v>
      </c>
      <c r="B40" s="17" t="s">
        <v>43</v>
      </c>
      <c r="C40" s="5">
        <v>0</v>
      </c>
      <c r="D40" s="5">
        <v>0</v>
      </c>
      <c r="E40" s="130">
        <v>0</v>
      </c>
      <c r="F40" s="130">
        <v>0</v>
      </c>
      <c r="G40" s="38"/>
      <c r="H40" s="121">
        <f t="shared" ref="H40:I40" si="3">E69-E40</f>
        <v>0</v>
      </c>
      <c r="I40" s="122">
        <f t="shared" si="3"/>
        <v>0</v>
      </c>
      <c r="J40" s="28"/>
      <c r="K40" s="28"/>
    </row>
    <row r="41" spans="1:11" ht="13.5" customHeight="1" x14ac:dyDescent="0.25">
      <c r="A41" s="42" t="s">
        <v>44</v>
      </c>
      <c r="B41" s="17" t="s">
        <v>45</v>
      </c>
      <c r="C41" s="5">
        <v>13.582711647459652</v>
      </c>
      <c r="D41" s="5">
        <v>13.131784878080122</v>
      </c>
      <c r="E41" s="130">
        <v>9913.5619999999999</v>
      </c>
      <c r="F41" s="133">
        <v>9950.2880000000005</v>
      </c>
      <c r="G41" s="38"/>
      <c r="H41" s="121">
        <f t="shared" ref="H41:I41" si="4">E70-E41</f>
        <v>0</v>
      </c>
      <c r="I41" s="122">
        <f t="shared" si="4"/>
        <v>-104.92100000000028</v>
      </c>
      <c r="J41" s="28"/>
      <c r="K41" s="28"/>
    </row>
    <row r="42" spans="1:11" ht="13.5" customHeight="1" x14ac:dyDescent="0.25">
      <c r="A42" s="42" t="s">
        <v>46</v>
      </c>
      <c r="B42" s="17" t="s">
        <v>47</v>
      </c>
      <c r="C42" s="5">
        <v>0.36225270278652033</v>
      </c>
      <c r="D42" s="5">
        <v>1.4533178955523576</v>
      </c>
      <c r="E42" s="130">
        <v>264.39600000000002</v>
      </c>
      <c r="F42" s="133">
        <v>1101.2159999999999</v>
      </c>
      <c r="G42" s="38"/>
      <c r="H42" s="121">
        <f t="shared" ref="H42:I42" si="5">E71-E42</f>
        <v>0</v>
      </c>
      <c r="I42" s="122">
        <f t="shared" si="5"/>
        <v>0</v>
      </c>
      <c r="J42" s="28"/>
      <c r="K42" s="28"/>
    </row>
    <row r="43" spans="1:11" ht="13.5" customHeight="1" x14ac:dyDescent="0.25">
      <c r="A43" s="42" t="s">
        <v>48</v>
      </c>
      <c r="B43" s="17"/>
      <c r="C43" s="5">
        <v>3.3441855965406475</v>
      </c>
      <c r="D43" s="5">
        <v>3.5358546211221502</v>
      </c>
      <c r="E43" s="130">
        <v>2440.808</v>
      </c>
      <c r="F43" s="133">
        <v>2679.2071399999991</v>
      </c>
      <c r="G43" s="38"/>
      <c r="H43" s="121">
        <f t="shared" ref="H43:I43" si="6">E72-E43</f>
        <v>0</v>
      </c>
      <c r="I43" s="122">
        <f t="shared" si="6"/>
        <v>264.25786000000107</v>
      </c>
      <c r="J43" s="28"/>
      <c r="K43" s="28"/>
    </row>
    <row r="44" spans="1:11" ht="13.5" customHeight="1" x14ac:dyDescent="0.25">
      <c r="A44" s="43" t="s">
        <v>49</v>
      </c>
      <c r="B44" s="17"/>
      <c r="C44" s="5">
        <f>SUM(C38:C41)</f>
        <v>29.193375843317249</v>
      </c>
      <c r="D44" s="5">
        <f>SUM(D38:D41)</f>
        <v>28.213844676306785</v>
      </c>
      <c r="E44" s="130">
        <f>SUM(E38:E41)</f>
        <v>21307.258000000002</v>
      </c>
      <c r="F44" s="130">
        <f>SUM(F38:F41)</f>
        <v>21378.349000000002</v>
      </c>
      <c r="G44" s="38"/>
      <c r="H44" s="121">
        <f t="shared" ref="H44:I44" si="7">E73-E44</f>
        <v>0</v>
      </c>
      <c r="I44" s="122">
        <f t="shared" si="7"/>
        <v>307.99799999999959</v>
      </c>
      <c r="J44" s="28"/>
      <c r="K44" s="28"/>
    </row>
    <row r="45" spans="1:11" ht="13.5" customHeight="1" x14ac:dyDescent="0.25">
      <c r="A45" s="36" t="s">
        <v>168</v>
      </c>
      <c r="B45" s="17" t="s">
        <v>51</v>
      </c>
      <c r="C45" s="5">
        <f>SUM(C47:C55)-C50</f>
        <v>35.879813805322314</v>
      </c>
      <c r="D45" s="5">
        <f>SUM(D47:D55)-D50</f>
        <v>36.950272567051591</v>
      </c>
      <c r="E45" s="130">
        <f>SUM(E47:E55)-E50</f>
        <v>26187.463000000003</v>
      </c>
      <c r="F45" s="133">
        <f>SUM(F47:F55)-F50</f>
        <v>27998.163016999999</v>
      </c>
      <c r="G45" s="38"/>
      <c r="H45" s="121">
        <f t="shared" ref="H45:I45" si="8">E74-E45</f>
        <v>0</v>
      </c>
      <c r="I45" s="122">
        <f t="shared" si="8"/>
        <v>-122.77301700000316</v>
      </c>
      <c r="J45" s="28"/>
      <c r="K45" s="28"/>
    </row>
    <row r="46" spans="1:11" ht="13.5" customHeight="1" x14ac:dyDescent="0.25">
      <c r="A46" s="39" t="s">
        <v>37</v>
      </c>
      <c r="B46" s="40"/>
      <c r="C46" s="44"/>
      <c r="D46" s="44"/>
      <c r="E46" s="134"/>
      <c r="F46" s="135"/>
      <c r="G46" s="38"/>
      <c r="H46" s="121">
        <f t="shared" ref="H46:I46" si="9">E75-E46</f>
        <v>0</v>
      </c>
      <c r="I46" s="122">
        <f t="shared" si="9"/>
        <v>0</v>
      </c>
      <c r="J46" s="28"/>
      <c r="K46" s="28"/>
    </row>
    <row r="47" spans="1:11" ht="13.5" customHeight="1" x14ac:dyDescent="0.25">
      <c r="A47" s="42" t="s">
        <v>52</v>
      </c>
      <c r="B47" s="17" t="s">
        <v>53</v>
      </c>
      <c r="C47" s="5">
        <v>6.7049427238162647</v>
      </c>
      <c r="D47" s="5">
        <v>6.5861257470185635</v>
      </c>
      <c r="E47" s="130">
        <v>4893.7110000000002</v>
      </c>
      <c r="F47" s="133">
        <v>4990.4752929999995</v>
      </c>
      <c r="G47" s="38"/>
      <c r="H47" s="121">
        <f t="shared" ref="H47:I47" si="10">E76-E47</f>
        <v>0</v>
      </c>
      <c r="I47" s="122">
        <f t="shared" si="10"/>
        <v>-96.79829299999983</v>
      </c>
      <c r="J47" s="28"/>
      <c r="K47" s="28"/>
    </row>
    <row r="48" spans="1:11" ht="13.5" customHeight="1" x14ac:dyDescent="0.25">
      <c r="A48" s="42" t="s">
        <v>54</v>
      </c>
      <c r="B48" s="17" t="s">
        <v>55</v>
      </c>
      <c r="C48" s="5">
        <v>4.1987148356604918</v>
      </c>
      <c r="D48" s="5">
        <v>4.5102133255437078</v>
      </c>
      <c r="E48" s="130">
        <v>3064.5</v>
      </c>
      <c r="F48" s="133">
        <v>3417.5035570000018</v>
      </c>
      <c r="G48" s="38"/>
      <c r="H48" s="121">
        <f t="shared" ref="H48:I48" si="11">E77-E48</f>
        <v>0</v>
      </c>
      <c r="I48" s="122">
        <f t="shared" si="11"/>
        <v>113.25544299999819</v>
      </c>
      <c r="J48" s="28"/>
      <c r="K48" s="28"/>
    </row>
    <row r="49" spans="1:14" ht="13.5" customHeight="1" x14ac:dyDescent="0.25">
      <c r="A49" s="42" t="s">
        <v>56</v>
      </c>
      <c r="B49" s="17" t="s">
        <v>169</v>
      </c>
      <c r="C49" s="5">
        <v>18.433728242707062</v>
      </c>
      <c r="D49" s="5">
        <v>18.400555831908942</v>
      </c>
      <c r="E49" s="130">
        <v>13454.155000000001</v>
      </c>
      <c r="F49" s="133">
        <v>13942.57</v>
      </c>
      <c r="G49" s="38"/>
      <c r="H49" s="121">
        <f t="shared" ref="H49:I49" si="12">E78-E49</f>
        <v>0</v>
      </c>
      <c r="I49" s="122">
        <f t="shared" si="12"/>
        <v>-290.10699999999997</v>
      </c>
      <c r="J49" s="28"/>
      <c r="K49" s="28"/>
    </row>
    <row r="50" spans="1:14" ht="13.5" customHeight="1" x14ac:dyDescent="0.25">
      <c r="A50" s="45" t="s">
        <v>58</v>
      </c>
      <c r="B50" s="40"/>
      <c r="C50" s="5">
        <v>0.25548655706328854</v>
      </c>
      <c r="D50" s="5">
        <v>0.23652497471775666</v>
      </c>
      <c r="E50" s="130">
        <v>186.471</v>
      </c>
      <c r="F50" s="136">
        <v>179.221</v>
      </c>
      <c r="G50" s="38"/>
      <c r="H50" s="121">
        <f t="shared" ref="H50:I50" si="13">E79-E50</f>
        <v>0</v>
      </c>
      <c r="I50" s="122">
        <f t="shared" si="13"/>
        <v>0</v>
      </c>
      <c r="J50" s="28"/>
      <c r="K50" s="28"/>
    </row>
    <row r="51" spans="1:14" ht="13.5" customHeight="1" x14ac:dyDescent="0.25">
      <c r="A51" s="42" t="s">
        <v>59</v>
      </c>
      <c r="B51" s="17" t="s">
        <v>60</v>
      </c>
      <c r="C51" s="5">
        <v>1.8670531923118672</v>
      </c>
      <c r="D51" s="5">
        <v>1.8145753789353898</v>
      </c>
      <c r="E51" s="130">
        <v>1362.6990000000001</v>
      </c>
      <c r="F51" s="130">
        <v>1374.95</v>
      </c>
      <c r="G51" s="38"/>
      <c r="H51" s="121">
        <f t="shared" ref="H51:I51" si="14">E80-E51</f>
        <v>0</v>
      </c>
      <c r="I51" s="122">
        <f t="shared" si="14"/>
        <v>0</v>
      </c>
      <c r="J51" s="28"/>
      <c r="K51" s="28"/>
    </row>
    <row r="52" spans="1:14" ht="13.5" customHeight="1" x14ac:dyDescent="0.25">
      <c r="A52" s="42" t="s">
        <v>61</v>
      </c>
      <c r="B52" s="17" t="s">
        <v>62</v>
      </c>
      <c r="C52" s="5">
        <v>1.2249286406868631</v>
      </c>
      <c r="D52" s="5">
        <v>1.3241565480944366</v>
      </c>
      <c r="E52" s="130">
        <v>894.03399999999999</v>
      </c>
      <c r="F52" s="130">
        <v>1003.347156</v>
      </c>
      <c r="G52" s="38"/>
      <c r="H52" s="121">
        <f t="shared" ref="H52:I52" si="15">E81-E52</f>
        <v>0</v>
      </c>
      <c r="I52" s="122">
        <f t="shared" si="15"/>
        <v>-14.282155999999986</v>
      </c>
      <c r="J52" s="28"/>
      <c r="K52" s="28"/>
    </row>
    <row r="53" spans="1:14" ht="13.5" customHeight="1" x14ac:dyDescent="0.25">
      <c r="A53" s="42" t="s">
        <v>63</v>
      </c>
      <c r="B53" s="17" t="s">
        <v>64</v>
      </c>
      <c r="C53" s="5">
        <v>1.5986574196566086</v>
      </c>
      <c r="D53" s="5">
        <v>1.2177875317060736</v>
      </c>
      <c r="E53" s="130">
        <v>1166.806</v>
      </c>
      <c r="F53" s="130">
        <v>922.74864199999979</v>
      </c>
      <c r="G53" s="38"/>
      <c r="H53" s="121">
        <f t="shared" ref="H53:I53" si="16">E82-E53</f>
        <v>0</v>
      </c>
      <c r="I53" s="122">
        <f t="shared" si="16"/>
        <v>62.854358000000161</v>
      </c>
      <c r="J53" s="28"/>
      <c r="K53" s="28"/>
    </row>
    <row r="54" spans="1:14" ht="13.5" customHeight="1" x14ac:dyDescent="0.25">
      <c r="A54" s="42" t="s">
        <v>65</v>
      </c>
      <c r="B54" s="17" t="s">
        <v>66</v>
      </c>
      <c r="C54" s="5">
        <v>0.48010718238640426</v>
      </c>
      <c r="D54" s="5">
        <v>0.75954260242113025</v>
      </c>
      <c r="E54" s="130">
        <v>350.41399999999999</v>
      </c>
      <c r="F54" s="130">
        <v>575.52478300000007</v>
      </c>
      <c r="G54" s="38"/>
      <c r="H54" s="121">
        <f t="shared" ref="H54:I54" si="17">E83-E54</f>
        <v>0</v>
      </c>
      <c r="I54" s="122">
        <f t="shared" si="17"/>
        <v>-11.090783000000101</v>
      </c>
      <c r="J54" s="28"/>
      <c r="K54" s="28"/>
    </row>
    <row r="55" spans="1:14" ht="13.5" customHeight="1" x14ac:dyDescent="0.25">
      <c r="A55" s="42" t="s">
        <v>67</v>
      </c>
      <c r="B55" s="17"/>
      <c r="C55" s="5">
        <v>1.3716815680967491</v>
      </c>
      <c r="D55" s="5">
        <v>2.3373156014233532</v>
      </c>
      <c r="E55" s="130">
        <v>1001.1439999999999</v>
      </c>
      <c r="F55" s="130">
        <v>1771.0435859999989</v>
      </c>
      <c r="G55" s="38"/>
      <c r="H55" s="121">
        <f t="shared" ref="H55:I55" si="18">E84-E55</f>
        <v>0</v>
      </c>
      <c r="I55" s="122">
        <f t="shared" si="18"/>
        <v>113.39541400000121</v>
      </c>
      <c r="J55" s="28"/>
      <c r="K55" s="28"/>
    </row>
    <row r="56" spans="1:14" ht="13.5" customHeight="1" x14ac:dyDescent="0.25">
      <c r="A56" s="566" t="s">
        <v>170</v>
      </c>
      <c r="B56" s="566"/>
      <c r="C56" s="566"/>
      <c r="D56" s="566"/>
      <c r="F56" s="46"/>
      <c r="H56" s="13"/>
      <c r="I56" s="123">
        <f>I36-I45</f>
        <v>695.02887700000429</v>
      </c>
      <c r="J56" s="28"/>
      <c r="K56" s="28"/>
    </row>
    <row r="57" spans="1:14" ht="13.5" customHeight="1" x14ac:dyDescent="0.25">
      <c r="B57" s="27"/>
      <c r="C57" s="47"/>
      <c r="D57" s="47">
        <f>D45-D36</f>
        <v>3.7472553740702992</v>
      </c>
      <c r="E57" s="47"/>
      <c r="F57" s="47"/>
      <c r="H57" s="13"/>
      <c r="I57" s="28"/>
      <c r="J57" s="28"/>
      <c r="K57" s="28"/>
    </row>
    <row r="58" spans="1:14" ht="13.5" customHeight="1" x14ac:dyDescent="0.25">
      <c r="B58" s="27"/>
      <c r="C58" s="27"/>
      <c r="D58" s="27"/>
      <c r="K58" s="13"/>
      <c r="L58" s="28"/>
      <c r="M58" s="28"/>
      <c r="N58" s="28"/>
    </row>
    <row r="59" spans="1:14" ht="13.5" customHeight="1" x14ac:dyDescent="0.25">
      <c r="A59" s="29" t="s">
        <v>171</v>
      </c>
      <c r="B59" s="32"/>
      <c r="C59" s="32"/>
      <c r="D59" s="32"/>
      <c r="K59" s="13"/>
      <c r="L59" s="28"/>
      <c r="M59" s="28"/>
      <c r="N59" s="28"/>
    </row>
    <row r="60" spans="1:14" ht="13.5" customHeight="1" x14ac:dyDescent="0.25">
      <c r="A60" s="48"/>
      <c r="B60" s="32"/>
      <c r="C60" s="32"/>
      <c r="D60" s="32"/>
      <c r="K60" s="13"/>
      <c r="L60" s="28"/>
      <c r="M60" s="28"/>
      <c r="N60" s="28"/>
    </row>
    <row r="61" spans="1:14" ht="13.5" customHeight="1" x14ac:dyDescent="0.25">
      <c r="A61" s="49" t="s">
        <v>30</v>
      </c>
      <c r="B61" s="32"/>
      <c r="C61" s="32"/>
      <c r="D61" s="32"/>
      <c r="K61" s="13"/>
      <c r="L61" s="28"/>
      <c r="M61" s="28"/>
      <c r="N61" s="28"/>
    </row>
    <row r="62" spans="1:14" ht="13.5" customHeight="1" x14ac:dyDescent="0.25">
      <c r="A62" s="31"/>
      <c r="B62" s="32"/>
      <c r="C62" s="32"/>
      <c r="D62" s="32"/>
      <c r="K62" s="13"/>
      <c r="L62" s="28"/>
      <c r="M62" s="28"/>
      <c r="N62" s="28"/>
    </row>
    <row r="63" spans="1:14" ht="13.5" customHeight="1" x14ac:dyDescent="0.25">
      <c r="A63" s="33"/>
      <c r="B63" s="17" t="s">
        <v>31</v>
      </c>
      <c r="C63" s="34" t="s">
        <v>139</v>
      </c>
      <c r="D63" s="34" t="s">
        <v>140</v>
      </c>
      <c r="E63" s="34" t="s">
        <v>139</v>
      </c>
      <c r="F63" s="34" t="s">
        <v>140</v>
      </c>
      <c r="K63" s="13"/>
      <c r="L63" s="28"/>
      <c r="M63" s="28"/>
      <c r="N63" s="28"/>
    </row>
    <row r="64" spans="1:14" ht="13.5" customHeight="1" x14ac:dyDescent="0.25">
      <c r="A64" s="35" t="s">
        <v>32</v>
      </c>
      <c r="B64" s="17"/>
      <c r="C64" s="17" t="s">
        <v>33</v>
      </c>
      <c r="D64" s="17" t="s">
        <v>33</v>
      </c>
      <c r="E64" s="17" t="s">
        <v>34</v>
      </c>
      <c r="F64" s="17" t="s">
        <v>34</v>
      </c>
      <c r="K64" s="13"/>
      <c r="L64" s="28"/>
      <c r="M64" s="28"/>
      <c r="N64" s="28"/>
    </row>
    <row r="65" spans="1:14" ht="13.5" customHeight="1" x14ac:dyDescent="0.25">
      <c r="A65" s="36" t="s">
        <v>35</v>
      </c>
      <c r="B65" s="17" t="s">
        <v>36</v>
      </c>
      <c r="C65" s="5">
        <f>SUM(C67:C72)</f>
        <v>32.899814142644416</v>
      </c>
      <c r="D65" s="5">
        <f>SUM(D67:D72)</f>
        <v>33.958245669658623</v>
      </c>
      <c r="E65" s="130">
        <f>SUM(E67:E72)</f>
        <v>24012.462000000003</v>
      </c>
      <c r="F65" s="130">
        <f>SUM(F67:F72)</f>
        <v>25731.028000000002</v>
      </c>
      <c r="K65" s="13"/>
      <c r="L65" s="28"/>
      <c r="M65" s="28"/>
      <c r="N65" s="28"/>
    </row>
    <row r="66" spans="1:14" ht="13.5" customHeight="1" x14ac:dyDescent="0.25">
      <c r="A66" s="39" t="s">
        <v>37</v>
      </c>
      <c r="B66" s="40"/>
      <c r="C66" s="41"/>
      <c r="D66" s="50"/>
      <c r="E66" s="131"/>
      <c r="F66" s="132"/>
      <c r="K66" s="13"/>
      <c r="L66" s="28"/>
      <c r="M66" s="28"/>
      <c r="N66" s="28"/>
    </row>
    <row r="67" spans="1:14" ht="13.5" customHeight="1" x14ac:dyDescent="0.25">
      <c r="A67" s="42" t="s">
        <v>38</v>
      </c>
      <c r="B67" s="17" t="s">
        <v>39</v>
      </c>
      <c r="C67" s="5">
        <v>9.9806376837376174</v>
      </c>
      <c r="D67" s="5">
        <v>9.8344944134648884</v>
      </c>
      <c r="E67" s="130">
        <v>7284.53</v>
      </c>
      <c r="F67" s="130">
        <v>7451.8469999999998</v>
      </c>
      <c r="K67" s="13"/>
      <c r="L67" s="28"/>
      <c r="M67" s="28"/>
      <c r="N67" s="28"/>
    </row>
    <row r="68" spans="1:14" ht="13.5" customHeight="1" x14ac:dyDescent="0.25">
      <c r="A68" s="42" t="s">
        <v>40</v>
      </c>
      <c r="B68" s="17" t="s">
        <v>41</v>
      </c>
      <c r="C68" s="5">
        <v>5.630026512119982</v>
      </c>
      <c r="D68" s="5">
        <v>5.7925107652444261</v>
      </c>
      <c r="E68" s="130">
        <v>4109.1660000000002</v>
      </c>
      <c r="F68" s="130">
        <v>4389.1329999999998</v>
      </c>
      <c r="K68" s="13"/>
      <c r="L68" s="28"/>
      <c r="M68" s="28"/>
      <c r="N68" s="28"/>
    </row>
    <row r="69" spans="1:14" ht="13.5" customHeight="1" x14ac:dyDescent="0.25">
      <c r="A69" s="42" t="s">
        <v>42</v>
      </c>
      <c r="B69" s="17" t="s">
        <v>43</v>
      </c>
      <c r="C69" s="5">
        <v>0</v>
      </c>
      <c r="D69" s="5">
        <v>0</v>
      </c>
      <c r="E69" s="130">
        <v>0</v>
      </c>
      <c r="F69" s="130">
        <v>0</v>
      </c>
      <c r="K69" s="13"/>
      <c r="L69" s="28"/>
      <c r="M69" s="28"/>
      <c r="N69" s="28"/>
    </row>
    <row r="70" spans="1:14" ht="13.5" customHeight="1" x14ac:dyDescent="0.25">
      <c r="A70" s="42" t="s">
        <v>44</v>
      </c>
      <c r="B70" s="17" t="s">
        <v>45</v>
      </c>
      <c r="C70" s="5">
        <v>13.582711647459652</v>
      </c>
      <c r="D70" s="5">
        <v>12.993316524079408</v>
      </c>
      <c r="E70" s="130">
        <v>9913.5619999999999</v>
      </c>
      <c r="F70" s="130">
        <v>9845.3670000000002</v>
      </c>
      <c r="K70" s="13"/>
      <c r="L70" s="28"/>
      <c r="M70" s="28"/>
      <c r="N70" s="28"/>
    </row>
    <row r="71" spans="1:14" ht="13.5" customHeight="1" x14ac:dyDescent="0.25">
      <c r="A71" s="42" t="s">
        <v>46</v>
      </c>
      <c r="B71" s="17" t="s">
        <v>47</v>
      </c>
      <c r="C71" s="5">
        <v>0.36225270278652033</v>
      </c>
      <c r="D71" s="5">
        <v>1.4533178955523576</v>
      </c>
      <c r="E71" s="130">
        <v>264.39600000000002</v>
      </c>
      <c r="F71" s="130">
        <v>1101.2159999999999</v>
      </c>
      <c r="K71" s="13"/>
      <c r="L71" s="28"/>
      <c r="M71" s="28"/>
      <c r="N71" s="28"/>
    </row>
    <row r="72" spans="1:14" ht="13.5" customHeight="1" x14ac:dyDescent="0.25">
      <c r="A72" s="42" t="s">
        <v>48</v>
      </c>
      <c r="B72" s="17"/>
      <c r="C72" s="5">
        <v>3.3441855965406475</v>
      </c>
      <c r="D72" s="5">
        <v>3.8846060713175445</v>
      </c>
      <c r="E72" s="130">
        <v>2440.808</v>
      </c>
      <c r="F72" s="130">
        <v>2943.4650000000001</v>
      </c>
      <c r="K72" s="13"/>
      <c r="L72" s="28"/>
      <c r="M72" s="28"/>
      <c r="N72" s="28"/>
    </row>
    <row r="73" spans="1:14" ht="13.5" customHeight="1" x14ac:dyDescent="0.25">
      <c r="A73" s="43" t="s">
        <v>49</v>
      </c>
      <c r="B73" s="17"/>
      <c r="C73" s="5">
        <f>SUM(C67:C70)</f>
        <v>29.193375843317249</v>
      </c>
      <c r="D73" s="5">
        <f>SUM(D67:D70)</f>
        <v>28.620321702788722</v>
      </c>
      <c r="E73" s="130">
        <f>SUM(E67:E70)</f>
        <v>21307.258000000002</v>
      </c>
      <c r="F73" s="130">
        <f>SUM(F67:F70)</f>
        <v>21686.347000000002</v>
      </c>
    </row>
    <row r="74" spans="1:14" ht="13.5" customHeight="1" x14ac:dyDescent="0.25">
      <c r="A74" s="36" t="s">
        <v>50</v>
      </c>
      <c r="B74" s="17" t="s">
        <v>51</v>
      </c>
      <c r="C74" s="5">
        <f>SUM(C76:C84)-C79</f>
        <v>35.879813805322314</v>
      </c>
      <c r="D74" s="5">
        <f>SUM(D76:D84)-D79</f>
        <v>36.788244206859716</v>
      </c>
      <c r="E74" s="130">
        <f>SUM(E76:E84)-E79</f>
        <v>26187.463000000003</v>
      </c>
      <c r="F74" s="130">
        <f>SUM(F76:F84)-F79</f>
        <v>27875.389999999996</v>
      </c>
      <c r="H74" s="46"/>
    </row>
    <row r="75" spans="1:14" ht="13.5" customHeight="1" x14ac:dyDescent="0.25">
      <c r="A75" s="39" t="s">
        <v>37</v>
      </c>
      <c r="B75" s="40"/>
      <c r="C75" s="44"/>
      <c r="D75" s="51"/>
      <c r="E75" s="134"/>
      <c r="F75" s="137"/>
    </row>
    <row r="76" spans="1:14" ht="13.5" customHeight="1" x14ac:dyDescent="0.25">
      <c r="A76" s="42" t="s">
        <v>52</v>
      </c>
      <c r="B76" s="17" t="s">
        <v>53</v>
      </c>
      <c r="C76" s="5">
        <v>6.7049427238162647</v>
      </c>
      <c r="D76" s="5">
        <v>6.4583772476543881</v>
      </c>
      <c r="E76" s="130">
        <v>4893.7110000000002</v>
      </c>
      <c r="F76" s="130">
        <v>4893.6769999999997</v>
      </c>
    </row>
    <row r="77" spans="1:14" ht="13.5" customHeight="1" x14ac:dyDescent="0.25">
      <c r="A77" s="42" t="s">
        <v>54</v>
      </c>
      <c r="B77" s="17" t="s">
        <v>55</v>
      </c>
      <c r="C77" s="5">
        <v>4.1987148356604918</v>
      </c>
      <c r="D77" s="5">
        <v>4.6596809704749536</v>
      </c>
      <c r="E77" s="130">
        <v>3064.5</v>
      </c>
      <c r="F77" s="130">
        <v>3530.759</v>
      </c>
    </row>
    <row r="78" spans="1:14" ht="13.5" customHeight="1" x14ac:dyDescent="0.25">
      <c r="A78" s="42" t="s">
        <v>56</v>
      </c>
      <c r="B78" s="17" t="s">
        <v>57</v>
      </c>
      <c r="C78" s="5">
        <v>18.433728242707062</v>
      </c>
      <c r="D78" s="5">
        <v>18.017690259010426</v>
      </c>
      <c r="E78" s="130">
        <v>13454.155000000001</v>
      </c>
      <c r="F78" s="130">
        <v>13652.463</v>
      </c>
    </row>
    <row r="79" spans="1:14" ht="13.5" customHeight="1" x14ac:dyDescent="0.25">
      <c r="A79" s="45" t="s">
        <v>58</v>
      </c>
      <c r="B79" s="40"/>
      <c r="C79" s="5">
        <v>0.25548655706328854</v>
      </c>
      <c r="D79" s="6">
        <v>0.23652497471775666</v>
      </c>
      <c r="E79" s="130">
        <v>186.471</v>
      </c>
      <c r="F79" s="136">
        <v>179.221</v>
      </c>
    </row>
    <row r="80" spans="1:14" ht="13.5" customHeight="1" x14ac:dyDescent="0.25">
      <c r="A80" s="42" t="s">
        <v>59</v>
      </c>
      <c r="B80" s="17" t="s">
        <v>60</v>
      </c>
      <c r="C80" s="5">
        <v>1.8670531923118672</v>
      </c>
      <c r="D80" s="5">
        <v>1.8145753789353898</v>
      </c>
      <c r="E80" s="130">
        <v>1362.6990000000001</v>
      </c>
      <c r="F80" s="130">
        <v>1374.95</v>
      </c>
    </row>
    <row r="81" spans="1:8" ht="13.5" customHeight="1" x14ac:dyDescent="0.25">
      <c r="A81" s="42" t="s">
        <v>61</v>
      </c>
      <c r="B81" s="17" t="s">
        <v>62</v>
      </c>
      <c r="C81" s="5">
        <v>1.2249286406868631</v>
      </c>
      <c r="D81" s="5">
        <v>1.3053078273149796</v>
      </c>
      <c r="E81" s="130">
        <v>894.03399999999999</v>
      </c>
      <c r="F81" s="130">
        <v>989.06500000000005</v>
      </c>
    </row>
    <row r="82" spans="1:8" ht="13.5" customHeight="1" x14ac:dyDescent="0.25">
      <c r="A82" s="42" t="s">
        <v>63</v>
      </c>
      <c r="B82" s="17" t="s">
        <v>64</v>
      </c>
      <c r="C82" s="5">
        <v>1.5986574196566086</v>
      </c>
      <c r="D82" s="5">
        <v>1.3007388902904518</v>
      </c>
      <c r="E82" s="130">
        <v>1166.806</v>
      </c>
      <c r="F82" s="130">
        <v>985.60299999999995</v>
      </c>
      <c r="H82" s="46"/>
    </row>
    <row r="83" spans="1:8" ht="13.5" customHeight="1" x14ac:dyDescent="0.25">
      <c r="A83" s="42" t="s">
        <v>65</v>
      </c>
      <c r="B83" s="17" t="s">
        <v>66</v>
      </c>
      <c r="C83" s="5">
        <v>0.48010718238640426</v>
      </c>
      <c r="D83" s="5">
        <v>0.74490566161243521</v>
      </c>
      <c r="E83" s="130">
        <v>350.41399999999999</v>
      </c>
      <c r="F83" s="130">
        <v>564.43399999999997</v>
      </c>
    </row>
    <row r="84" spans="1:8" ht="13.5" customHeight="1" x14ac:dyDescent="0.25">
      <c r="A84" s="42" t="s">
        <v>67</v>
      </c>
      <c r="B84" s="17"/>
      <c r="C84" s="5">
        <v>1.3716815680967491</v>
      </c>
      <c r="D84" s="5">
        <v>2.4869679715666946</v>
      </c>
      <c r="E84" s="130">
        <v>1001.1439999999999</v>
      </c>
      <c r="F84" s="130">
        <v>1884.4390000000001</v>
      </c>
    </row>
    <row r="85" spans="1:8" ht="13.5" customHeight="1" x14ac:dyDescent="0.25">
      <c r="A85" s="49" t="s">
        <v>68</v>
      </c>
      <c r="B85" s="52"/>
      <c r="C85" s="52"/>
      <c r="D85" s="52"/>
    </row>
    <row r="86" spans="1:8" ht="13.5" customHeight="1" x14ac:dyDescent="0.25">
      <c r="A86" s="49" t="s">
        <v>69</v>
      </c>
      <c r="B86" s="32"/>
      <c r="C86" s="32"/>
      <c r="D86" s="32"/>
    </row>
    <row r="87" spans="1:8" ht="13.5" customHeight="1" x14ac:dyDescent="0.25">
      <c r="A87" s="49" t="s">
        <v>70</v>
      </c>
      <c r="B87" s="32"/>
      <c r="C87" s="32"/>
      <c r="D87" s="32"/>
    </row>
    <row r="88" spans="1:8" ht="13.5" customHeight="1" x14ac:dyDescent="0.25">
      <c r="A88" s="13" t="s">
        <v>71</v>
      </c>
    </row>
    <row r="89" spans="1:8" ht="13.5" customHeight="1" x14ac:dyDescent="0.25">
      <c r="A89" s="13" t="s">
        <v>72</v>
      </c>
    </row>
    <row r="90" spans="1:8" ht="13.5" customHeight="1" x14ac:dyDescent="0.25">
      <c r="A90" s="13" t="s">
        <v>73</v>
      </c>
    </row>
    <row r="91" spans="1:8" x14ac:dyDescent="0.25">
      <c r="A91" s="13" t="s">
        <v>74</v>
      </c>
    </row>
    <row r="92" spans="1:8" x14ac:dyDescent="0.25">
      <c r="A92" s="13" t="s">
        <v>75</v>
      </c>
    </row>
    <row r="93" spans="1:8" ht="13.5" customHeight="1" x14ac:dyDescent="0.25"/>
    <row r="94" spans="1:8" ht="13.5" customHeight="1" x14ac:dyDescent="0.25">
      <c r="A94" s="53" t="s">
        <v>76</v>
      </c>
      <c r="B94" s="54"/>
      <c r="C94" s="54"/>
      <c r="D94" s="54"/>
      <c r="E94" s="54"/>
      <c r="F94" s="54"/>
      <c r="G94" s="54"/>
    </row>
    <row r="95" spans="1:8" ht="13.5" customHeight="1" x14ac:dyDescent="0.25">
      <c r="A95" s="567"/>
      <c r="B95" s="567"/>
      <c r="C95" s="567"/>
      <c r="D95" s="567"/>
      <c r="E95" s="55"/>
      <c r="F95" s="55"/>
      <c r="G95" s="56"/>
    </row>
    <row r="96" spans="1:8" ht="13.5" customHeight="1" x14ac:dyDescent="0.25">
      <c r="A96" s="57"/>
      <c r="B96" s="58" t="s">
        <v>31</v>
      </c>
      <c r="C96" s="57" t="s">
        <v>172</v>
      </c>
      <c r="D96" s="57" t="s">
        <v>172</v>
      </c>
      <c r="E96" s="57" t="s">
        <v>139</v>
      </c>
      <c r="F96" s="57" t="s">
        <v>140</v>
      </c>
      <c r="G96" s="59"/>
    </row>
    <row r="97" spans="1:7" ht="13.5" customHeight="1" x14ac:dyDescent="0.25">
      <c r="A97" s="60"/>
      <c r="B97" s="58"/>
      <c r="C97" s="58" t="s">
        <v>77</v>
      </c>
      <c r="D97" s="58" t="s">
        <v>33</v>
      </c>
      <c r="E97" s="58" t="s">
        <v>33</v>
      </c>
      <c r="F97" s="58" t="s">
        <v>33</v>
      </c>
      <c r="G97" s="56"/>
    </row>
    <row r="98" spans="1:7" ht="25.5" customHeight="1" x14ac:dyDescent="0.25">
      <c r="A98" s="61" t="s">
        <v>78</v>
      </c>
      <c r="B98" s="60"/>
      <c r="C98" s="60"/>
      <c r="D98" s="60"/>
      <c r="E98" s="62">
        <v>1.39</v>
      </c>
      <c r="F98" s="62">
        <v>1.58</v>
      </c>
      <c r="G98" s="56"/>
    </row>
    <row r="99" spans="1:7" ht="13.5" customHeight="1" x14ac:dyDescent="0.25">
      <c r="A99" s="63" t="s">
        <v>79</v>
      </c>
      <c r="B99" s="64"/>
      <c r="C99" s="65"/>
      <c r="D99" s="65"/>
      <c r="E99" s="66">
        <v>1012.6660000000001</v>
      </c>
      <c r="F99" s="66">
        <v>1197.934</v>
      </c>
      <c r="G99" s="56"/>
    </row>
    <row r="100" spans="1:7" ht="13.5" customHeight="1" x14ac:dyDescent="0.25">
      <c r="A100" s="63" t="s">
        <v>80</v>
      </c>
      <c r="B100" s="58"/>
      <c r="C100" s="58"/>
      <c r="D100" s="58"/>
      <c r="E100" s="58"/>
      <c r="F100" s="58"/>
      <c r="G100" s="56"/>
    </row>
    <row r="101" spans="1:7" ht="13.5" customHeight="1" x14ac:dyDescent="0.25">
      <c r="A101" s="67" t="s">
        <v>81</v>
      </c>
      <c r="B101" s="58"/>
      <c r="C101" s="58"/>
      <c r="D101" s="58"/>
      <c r="E101" s="58"/>
      <c r="F101" s="58"/>
      <c r="G101" s="56"/>
    </row>
    <row r="102" spans="1:7" ht="13.5" customHeight="1" x14ac:dyDescent="0.25">
      <c r="A102" s="67" t="s">
        <v>82</v>
      </c>
      <c r="B102" s="58"/>
      <c r="C102" s="58"/>
      <c r="D102" s="58"/>
      <c r="E102" s="58"/>
      <c r="F102" s="58"/>
      <c r="G102" s="56"/>
    </row>
    <row r="103" spans="1:7" ht="21" customHeight="1" x14ac:dyDescent="0.25">
      <c r="A103" s="566" t="s">
        <v>83</v>
      </c>
      <c r="B103" s="566"/>
      <c r="C103" s="566"/>
      <c r="D103" s="566"/>
      <c r="E103" s="566"/>
      <c r="F103" s="566"/>
      <c r="G103" s="68"/>
    </row>
    <row r="104" spans="1:7" ht="21.75" customHeight="1" x14ac:dyDescent="0.25">
      <c r="A104" s="566" t="s">
        <v>84</v>
      </c>
      <c r="B104" s="566"/>
      <c r="C104" s="566"/>
      <c r="D104" s="566"/>
      <c r="E104" s="566"/>
      <c r="F104" s="566"/>
      <c r="G104" s="68"/>
    </row>
    <row r="105" spans="1:7" ht="13.5" customHeight="1" x14ac:dyDescent="0.25">
      <c r="A105" s="53" t="s">
        <v>85</v>
      </c>
      <c r="B105" s="53"/>
      <c r="C105" s="53"/>
      <c r="D105" s="53"/>
      <c r="E105" s="53"/>
      <c r="F105" s="53"/>
      <c r="G105" s="54"/>
    </row>
    <row r="106" spans="1:7" ht="13.5" customHeight="1" x14ac:dyDescent="0.25">
      <c r="A106" s="53" t="s">
        <v>86</v>
      </c>
      <c r="B106" s="53"/>
      <c r="C106" s="53"/>
      <c r="D106" s="53"/>
      <c r="E106" s="53"/>
      <c r="F106" s="53"/>
      <c r="G106" s="54"/>
    </row>
    <row r="107" spans="1:7" ht="13.5" customHeight="1" x14ac:dyDescent="0.25">
      <c r="A107" s="53"/>
      <c r="B107" s="53"/>
      <c r="C107" s="53"/>
      <c r="D107" s="53"/>
      <c r="E107" s="53"/>
      <c r="F107" s="53"/>
      <c r="G107" s="54"/>
    </row>
    <row r="108" spans="1:7" ht="13.5" customHeight="1" x14ac:dyDescent="0.25">
      <c r="A108" s="53" t="s">
        <v>173</v>
      </c>
      <c r="B108" s="54"/>
      <c r="C108" s="54"/>
      <c r="D108" s="54"/>
      <c r="E108" s="54"/>
    </row>
    <row r="109" spans="1:7" ht="13.5" customHeight="1" x14ac:dyDescent="0.25">
      <c r="A109" s="69"/>
      <c r="B109" s="54"/>
      <c r="C109" s="54"/>
      <c r="D109" s="54"/>
      <c r="E109" s="54"/>
    </row>
    <row r="110" spans="1:7" ht="13.5" customHeight="1" x14ac:dyDescent="0.25">
      <c r="A110" s="70" t="s">
        <v>174</v>
      </c>
      <c r="B110" s="54"/>
      <c r="C110" s="54"/>
      <c r="D110" s="54"/>
      <c r="E110" s="54"/>
    </row>
    <row r="111" spans="1:7" ht="13.5" customHeight="1" x14ac:dyDescent="0.25">
      <c r="A111" s="71"/>
      <c r="B111" s="54"/>
      <c r="C111" s="54"/>
      <c r="D111" s="54"/>
      <c r="E111" s="54"/>
    </row>
    <row r="112" spans="1:7" ht="13.5" customHeight="1" x14ac:dyDescent="0.25">
      <c r="A112" s="72"/>
      <c r="B112" s="568" t="s">
        <v>139</v>
      </c>
      <c r="C112" s="568"/>
      <c r="D112" s="568" t="s">
        <v>140</v>
      </c>
      <c r="E112" s="568"/>
    </row>
    <row r="113" spans="1:19" ht="38.25" customHeight="1" x14ac:dyDescent="0.25">
      <c r="A113" s="72"/>
      <c r="B113" s="73" t="s">
        <v>33</v>
      </c>
      <c r="C113" s="73" t="s">
        <v>175</v>
      </c>
      <c r="D113" s="73" t="s">
        <v>33</v>
      </c>
      <c r="E113" s="73" t="s">
        <v>175</v>
      </c>
    </row>
    <row r="114" spans="1:19" ht="13.5" customHeight="1" x14ac:dyDescent="0.25">
      <c r="A114" s="73" t="s">
        <v>176</v>
      </c>
      <c r="B114" s="5">
        <v>3.7962150294973926</v>
      </c>
      <c r="C114" s="5">
        <f>E133/E135*100</f>
        <v>10.580364352209298</v>
      </c>
      <c r="D114" s="5">
        <v>3.6494166726450854</v>
      </c>
      <c r="E114" s="5">
        <f>F133/F135*100</f>
        <v>9.9200656923544397</v>
      </c>
    </row>
    <row r="115" spans="1:19" ht="13.5" customHeight="1" x14ac:dyDescent="0.25">
      <c r="A115" s="73" t="s">
        <v>177</v>
      </c>
      <c r="B115" s="5">
        <v>5.5516381708269016</v>
      </c>
      <c r="C115" s="5">
        <f>E131/E135*100</f>
        <v>15.472873412747159</v>
      </c>
      <c r="D115" s="5">
        <v>5.2697924319504219</v>
      </c>
      <c r="E115" s="5">
        <f>F131/F135*100</f>
        <v>14.324664157165156</v>
      </c>
    </row>
    <row r="116" spans="1:19" ht="13.5" customHeight="1" x14ac:dyDescent="0.25">
      <c r="A116" s="73" t="s">
        <v>178</v>
      </c>
      <c r="B116" s="72"/>
      <c r="C116" s="72"/>
      <c r="D116" s="72"/>
      <c r="E116" s="72"/>
    </row>
    <row r="117" spans="1:19" ht="13.5" customHeight="1" x14ac:dyDescent="0.25">
      <c r="A117" s="10" t="s">
        <v>179</v>
      </c>
    </row>
    <row r="118" spans="1:19" ht="13.5" customHeight="1" x14ac:dyDescent="0.25">
      <c r="A118" s="10" t="s">
        <v>180</v>
      </c>
    </row>
    <row r="119" spans="1:19" ht="13.5" customHeight="1" x14ac:dyDescent="0.25">
      <c r="A119" s="10" t="s">
        <v>181</v>
      </c>
    </row>
    <row r="120" spans="1:19" ht="13.5" customHeight="1" x14ac:dyDescent="0.25">
      <c r="A120" s="12"/>
      <c r="B120" s="74"/>
      <c r="C120" s="74"/>
      <c r="D120" s="74"/>
      <c r="E120" s="9"/>
      <c r="F120" s="9"/>
      <c r="G120" s="9"/>
      <c r="H120" s="9"/>
      <c r="I120" s="9"/>
      <c r="K120" s="9"/>
      <c r="L120" s="9"/>
      <c r="M120" s="9"/>
      <c r="N120" s="9"/>
      <c r="O120" s="9"/>
      <c r="P120" s="9"/>
      <c r="Q120" s="9"/>
      <c r="R120" s="9"/>
      <c r="S120" s="9"/>
    </row>
    <row r="121" spans="1:19" ht="13.5" customHeight="1" x14ac:dyDescent="0.25">
      <c r="A121" s="53" t="s">
        <v>182</v>
      </c>
      <c r="B121" s="54"/>
      <c r="C121" s="54"/>
      <c r="D121" s="54"/>
      <c r="E121" s="9"/>
      <c r="F121" s="9"/>
      <c r="G121" s="9"/>
      <c r="H121" s="9"/>
      <c r="I121" s="9"/>
      <c r="K121" s="9"/>
      <c r="L121" s="9"/>
      <c r="M121" s="9"/>
      <c r="N121" s="9"/>
      <c r="O121" s="9"/>
      <c r="P121" s="9"/>
      <c r="Q121" s="9"/>
      <c r="R121" s="9"/>
      <c r="S121" s="9"/>
    </row>
    <row r="122" spans="1:19" ht="13.5" customHeight="1" x14ac:dyDescent="0.25">
      <c r="A122" s="69"/>
      <c r="B122" s="54"/>
      <c r="C122" s="54"/>
      <c r="D122" s="54"/>
      <c r="E122" s="9"/>
      <c r="F122" s="9"/>
      <c r="G122" s="9"/>
      <c r="H122" s="9"/>
      <c r="I122" s="9"/>
      <c r="K122" s="9"/>
      <c r="L122" s="9"/>
      <c r="M122" s="9"/>
      <c r="N122" s="9"/>
      <c r="O122" s="9"/>
      <c r="P122" s="9"/>
      <c r="Q122" s="9"/>
      <c r="R122" s="9"/>
      <c r="S122" s="9"/>
    </row>
    <row r="123" spans="1:19" ht="13.5" customHeight="1" x14ac:dyDescent="0.25">
      <c r="A123" s="73" t="s">
        <v>183</v>
      </c>
      <c r="B123" s="75" t="s">
        <v>184</v>
      </c>
      <c r="C123" s="58" t="s">
        <v>139</v>
      </c>
      <c r="D123" s="76" t="s">
        <v>140</v>
      </c>
      <c r="E123" s="58" t="s">
        <v>139</v>
      </c>
      <c r="F123" s="76" t="s">
        <v>140</v>
      </c>
      <c r="G123" s="9"/>
      <c r="H123" s="9"/>
      <c r="I123" s="9"/>
      <c r="K123" s="9"/>
      <c r="L123" s="9"/>
      <c r="M123" s="9"/>
      <c r="N123" s="9"/>
      <c r="O123" s="9"/>
      <c r="P123" s="9"/>
      <c r="Q123" s="9"/>
      <c r="R123" s="9"/>
      <c r="S123" s="9"/>
    </row>
    <row r="124" spans="1:19" ht="13.5" customHeight="1" x14ac:dyDescent="0.25">
      <c r="A124" s="77"/>
      <c r="B124" s="78"/>
      <c r="C124" s="77" t="s">
        <v>33</v>
      </c>
      <c r="D124" s="79" t="s">
        <v>33</v>
      </c>
      <c r="E124" s="17" t="s">
        <v>34</v>
      </c>
      <c r="F124" s="17" t="s">
        <v>34</v>
      </c>
      <c r="G124" s="9"/>
      <c r="H124" s="9"/>
      <c r="I124" s="9"/>
      <c r="K124" s="9"/>
      <c r="L124" s="9"/>
      <c r="M124" s="9"/>
      <c r="N124" s="9"/>
      <c r="O124" s="9"/>
      <c r="P124" s="9"/>
      <c r="Q124" s="9"/>
      <c r="R124" s="9"/>
      <c r="S124" s="9"/>
    </row>
    <row r="125" spans="1:19" ht="13.5" customHeight="1" x14ac:dyDescent="0.25">
      <c r="A125" s="80" t="s">
        <v>185</v>
      </c>
      <c r="B125" s="73">
        <v>1</v>
      </c>
      <c r="C125" s="5">
        <v>5.0607865532173779</v>
      </c>
      <c r="D125" s="5">
        <v>6.2420139283160969</v>
      </c>
      <c r="E125" s="37">
        <v>3693.6970000000001</v>
      </c>
      <c r="F125" s="37">
        <v>4729.7330000000002</v>
      </c>
      <c r="G125" s="9"/>
      <c r="H125" s="9"/>
      <c r="I125" s="9"/>
      <c r="K125" s="9"/>
      <c r="L125" s="9"/>
      <c r="M125" s="9"/>
      <c r="N125" s="9"/>
      <c r="O125" s="9"/>
      <c r="P125" s="9"/>
      <c r="Q125" s="9"/>
      <c r="R125" s="9"/>
      <c r="S125" s="9"/>
    </row>
    <row r="126" spans="1:19" ht="13.5" customHeight="1" x14ac:dyDescent="0.25">
      <c r="A126" s="80" t="s">
        <v>186</v>
      </c>
      <c r="B126" s="73">
        <v>2</v>
      </c>
      <c r="C126" s="5">
        <v>0.91942743641817404</v>
      </c>
      <c r="D126" s="5">
        <v>0.92606625819155497</v>
      </c>
      <c r="E126" s="37">
        <v>671.05899999999997</v>
      </c>
      <c r="F126" s="37">
        <v>701.70399999999995</v>
      </c>
      <c r="G126" s="9"/>
      <c r="H126" s="9"/>
      <c r="I126" s="9"/>
      <c r="K126" s="9"/>
      <c r="L126" s="9"/>
      <c r="M126" s="9"/>
      <c r="N126" s="9"/>
      <c r="O126" s="9"/>
      <c r="P126" s="9"/>
      <c r="Q126" s="9"/>
      <c r="R126" s="9"/>
      <c r="S126" s="9"/>
    </row>
    <row r="127" spans="1:19" ht="13.5" customHeight="1" x14ac:dyDescent="0.25">
      <c r="A127" s="80" t="s">
        <v>187</v>
      </c>
      <c r="B127" s="73">
        <v>3</v>
      </c>
      <c r="C127" s="5">
        <v>1.8256949263535549</v>
      </c>
      <c r="D127" s="5">
        <v>1.8937108990976521</v>
      </c>
      <c r="E127" s="37">
        <v>1332.5129999999999</v>
      </c>
      <c r="F127" s="37">
        <v>1434.913</v>
      </c>
      <c r="G127" s="9"/>
      <c r="H127" s="9"/>
      <c r="I127" s="9"/>
      <c r="K127" s="9"/>
      <c r="L127" s="9"/>
      <c r="M127" s="9"/>
      <c r="N127" s="9"/>
      <c r="O127" s="9"/>
      <c r="P127" s="9"/>
      <c r="Q127" s="9"/>
      <c r="R127" s="9"/>
      <c r="S127" s="9"/>
    </row>
    <row r="128" spans="1:19" ht="13.5" customHeight="1" x14ac:dyDescent="0.25">
      <c r="A128" s="80" t="s">
        <v>188</v>
      </c>
      <c r="B128" s="73">
        <v>4</v>
      </c>
      <c r="C128" s="5">
        <v>2.3417648651460343</v>
      </c>
      <c r="D128" s="5">
        <v>3.2221115225002075</v>
      </c>
      <c r="E128" s="37">
        <v>1709.175</v>
      </c>
      <c r="F128" s="37">
        <v>2441.4760000000001</v>
      </c>
      <c r="G128" s="9"/>
      <c r="H128" s="9"/>
      <c r="I128" s="9"/>
      <c r="K128" s="9"/>
      <c r="L128" s="9"/>
      <c r="M128" s="9"/>
      <c r="N128" s="9"/>
      <c r="O128" s="9"/>
      <c r="P128" s="9"/>
      <c r="Q128" s="9"/>
      <c r="R128" s="9"/>
      <c r="S128" s="9"/>
    </row>
    <row r="129" spans="1:19" ht="13.5" customHeight="1" x14ac:dyDescent="0.25">
      <c r="A129" s="80" t="s">
        <v>189</v>
      </c>
      <c r="B129" s="73">
        <v>5</v>
      </c>
      <c r="C129" s="5">
        <v>0.63804435166396734</v>
      </c>
      <c r="D129" s="5">
        <v>0.3925234241825945</v>
      </c>
      <c r="E129" s="37">
        <v>465.68700000000001</v>
      </c>
      <c r="F129" s="37">
        <v>297.42500000000001</v>
      </c>
      <c r="G129" s="9"/>
      <c r="H129" s="9"/>
      <c r="I129" s="9"/>
      <c r="K129" s="9"/>
      <c r="L129" s="9"/>
      <c r="M129" s="9"/>
      <c r="N129" s="9"/>
      <c r="O129" s="9"/>
      <c r="P129" s="9"/>
      <c r="Q129" s="9"/>
      <c r="R129" s="9"/>
      <c r="S129" s="9"/>
    </row>
    <row r="130" spans="1:19" ht="13.5" customHeight="1" x14ac:dyDescent="0.25">
      <c r="A130" s="80" t="s">
        <v>190</v>
      </c>
      <c r="B130" s="73">
        <v>6</v>
      </c>
      <c r="C130" s="5">
        <v>0.70758860607038121</v>
      </c>
      <c r="D130" s="5">
        <v>0.54735258473820891</v>
      </c>
      <c r="E130" s="37">
        <v>516.44500000000005</v>
      </c>
      <c r="F130" s="37">
        <v>414.74299999999999</v>
      </c>
      <c r="G130" s="9"/>
      <c r="H130" s="9"/>
      <c r="I130" s="9"/>
      <c r="K130" s="9"/>
      <c r="L130" s="9"/>
      <c r="M130" s="9"/>
      <c r="N130" s="9"/>
      <c r="O130" s="9"/>
      <c r="P130" s="9"/>
      <c r="Q130" s="9"/>
      <c r="R130" s="9"/>
      <c r="S130" s="9"/>
    </row>
    <row r="131" spans="1:19" ht="13.5" customHeight="1" x14ac:dyDescent="0.25">
      <c r="A131" s="80" t="s">
        <v>191</v>
      </c>
      <c r="B131" s="73">
        <v>7</v>
      </c>
      <c r="C131" s="5">
        <v>5.5516381708269016</v>
      </c>
      <c r="D131" s="5">
        <v>5.2697924319504219</v>
      </c>
      <c r="E131" s="37">
        <v>4051.953</v>
      </c>
      <c r="F131" s="37">
        <v>3993.056</v>
      </c>
      <c r="G131" s="9"/>
      <c r="H131" s="9"/>
      <c r="I131" s="9"/>
      <c r="K131" s="9"/>
      <c r="L131" s="9"/>
      <c r="M131" s="9"/>
      <c r="N131" s="9"/>
      <c r="O131" s="9"/>
      <c r="P131" s="9"/>
      <c r="Q131" s="9"/>
      <c r="R131" s="9"/>
      <c r="S131" s="9"/>
    </row>
    <row r="132" spans="1:19" ht="13.5" customHeight="1" x14ac:dyDescent="0.25">
      <c r="A132" s="80" t="s">
        <v>192</v>
      </c>
      <c r="B132" s="73">
        <v>8</v>
      </c>
      <c r="C132" s="5">
        <v>1.0816242906114064</v>
      </c>
      <c r="D132" s="5">
        <v>0.93626652227664309</v>
      </c>
      <c r="E132" s="37">
        <v>789.44100000000003</v>
      </c>
      <c r="F132" s="37">
        <v>709.43299999999999</v>
      </c>
      <c r="G132" s="9"/>
      <c r="H132" s="9"/>
      <c r="I132" s="9"/>
      <c r="K132" s="9"/>
      <c r="L132" s="9"/>
      <c r="M132" s="9"/>
      <c r="N132" s="9"/>
      <c r="O132" s="9"/>
      <c r="P132" s="9"/>
      <c r="Q132" s="9"/>
      <c r="R132" s="9"/>
      <c r="S132" s="9"/>
    </row>
    <row r="133" spans="1:19" ht="13.5" customHeight="1" x14ac:dyDescent="0.25">
      <c r="A133" s="80" t="s">
        <v>193</v>
      </c>
      <c r="B133" s="73">
        <v>9</v>
      </c>
      <c r="C133" s="5">
        <v>3.7962150294973926</v>
      </c>
      <c r="D133" s="5">
        <v>3.6494179923842607</v>
      </c>
      <c r="E133" s="37">
        <v>2770.7289999999998</v>
      </c>
      <c r="F133" s="37">
        <v>2765.2570000000001</v>
      </c>
      <c r="G133" s="9"/>
      <c r="H133" s="9"/>
      <c r="I133" s="9"/>
      <c r="K133" s="9"/>
      <c r="L133" s="9"/>
      <c r="M133" s="9"/>
      <c r="N133" s="9"/>
      <c r="O133" s="9"/>
      <c r="P133" s="9"/>
      <c r="Q133" s="9"/>
      <c r="R133" s="9"/>
      <c r="S133" s="9"/>
    </row>
    <row r="134" spans="1:19" ht="13.5" customHeight="1" x14ac:dyDescent="0.25">
      <c r="A134" s="80" t="s">
        <v>194</v>
      </c>
      <c r="B134" s="73">
        <v>10</v>
      </c>
      <c r="C134" s="5">
        <v>13.957029575517122</v>
      </c>
      <c r="D134" s="5">
        <v>13.708988643222082</v>
      </c>
      <c r="E134" s="37">
        <v>10186.763999999999</v>
      </c>
      <c r="F134" s="37">
        <v>10387.65</v>
      </c>
      <c r="G134" s="9"/>
      <c r="H134" s="9"/>
      <c r="I134" s="9"/>
      <c r="K134" s="9"/>
      <c r="L134" s="9"/>
      <c r="M134" s="9"/>
      <c r="N134" s="9"/>
      <c r="O134" s="9"/>
      <c r="P134" s="9"/>
      <c r="Q134" s="9"/>
      <c r="R134" s="9"/>
      <c r="S134" s="9"/>
    </row>
    <row r="135" spans="1:19" ht="13.5" customHeight="1" x14ac:dyDescent="0.25">
      <c r="A135" s="80" t="s">
        <v>195</v>
      </c>
      <c r="B135" s="73" t="s">
        <v>196</v>
      </c>
      <c r="C135" s="5">
        <f>SUM(C125:C134)</f>
        <v>35.879813805322314</v>
      </c>
      <c r="D135" s="5">
        <f>SUM(D125:D134)</f>
        <v>36.788244206859716</v>
      </c>
      <c r="E135" s="37">
        <f>SUM(E125:E134)</f>
        <v>26187.463</v>
      </c>
      <c r="F135" s="37">
        <f>SUM(F125:F134)</f>
        <v>27875.39</v>
      </c>
      <c r="G135" s="9"/>
      <c r="H135" s="9"/>
      <c r="I135" s="9"/>
      <c r="K135" s="9"/>
      <c r="L135" s="9"/>
      <c r="M135" s="9"/>
      <c r="N135" s="9"/>
      <c r="O135" s="9"/>
      <c r="P135" s="9"/>
      <c r="Q135" s="9"/>
      <c r="R135" s="9"/>
      <c r="S135" s="9"/>
    </row>
    <row r="136" spans="1:19" ht="13.5" customHeight="1" x14ac:dyDescent="0.25">
      <c r="A136" s="70"/>
      <c r="B136" s="54"/>
      <c r="C136" s="9"/>
      <c r="D136" s="9"/>
      <c r="E136" s="9"/>
      <c r="F136" s="9"/>
      <c r="G136" s="9"/>
      <c r="H136" s="9"/>
      <c r="I136" s="9"/>
      <c r="K136" s="9"/>
      <c r="L136" s="9"/>
      <c r="M136" s="9"/>
      <c r="N136" s="9"/>
      <c r="O136" s="9"/>
      <c r="P136" s="9"/>
      <c r="Q136" s="9"/>
      <c r="R136" s="9"/>
      <c r="S136" s="9"/>
    </row>
    <row r="137" spans="1:19" ht="13.5" customHeight="1" x14ac:dyDescent="0.25">
      <c r="A137" s="81" t="s">
        <v>197</v>
      </c>
      <c r="B137" s="54"/>
      <c r="C137" s="54"/>
      <c r="D137" s="54"/>
      <c r="E137" s="54"/>
      <c r="F137" s="54"/>
      <c r="G137" s="54"/>
      <c r="H137" s="54"/>
      <c r="I137" s="54"/>
      <c r="J137" s="54"/>
      <c r="K137" s="9"/>
      <c r="L137" s="9"/>
      <c r="M137" s="9"/>
      <c r="N137" s="9"/>
      <c r="O137" s="9"/>
      <c r="P137" s="9"/>
      <c r="Q137" s="9"/>
      <c r="R137" s="9"/>
      <c r="S137" s="9"/>
    </row>
    <row r="138" spans="1:19" ht="13.5" customHeight="1" x14ac:dyDescent="0.25">
      <c r="A138" s="82"/>
      <c r="B138" s="54"/>
      <c r="C138" s="54"/>
      <c r="D138" s="54"/>
      <c r="E138" s="54"/>
      <c r="F138" s="54"/>
      <c r="G138" s="54"/>
      <c r="H138" s="54"/>
      <c r="I138" s="54"/>
      <c r="J138" s="54"/>
      <c r="K138" s="9"/>
      <c r="L138" s="9"/>
      <c r="M138" s="9"/>
      <c r="N138" s="9"/>
      <c r="O138" s="9"/>
      <c r="P138" s="9"/>
      <c r="Q138" s="9"/>
      <c r="R138" s="9"/>
      <c r="S138" s="9"/>
    </row>
    <row r="139" spans="1:19" ht="13.5" customHeight="1" x14ac:dyDescent="0.25">
      <c r="A139" s="83" t="s">
        <v>198</v>
      </c>
      <c r="B139" s="54"/>
      <c r="C139" s="54"/>
      <c r="D139" s="54"/>
      <c r="E139" s="54"/>
      <c r="F139" s="54"/>
      <c r="G139" s="54"/>
      <c r="H139" s="54"/>
      <c r="I139" s="54"/>
      <c r="J139" s="54"/>
      <c r="K139" s="9"/>
      <c r="L139" s="9"/>
      <c r="M139" s="9"/>
      <c r="N139" s="9"/>
      <c r="O139" s="9"/>
      <c r="P139" s="9"/>
      <c r="Q139" s="9"/>
      <c r="R139" s="9"/>
      <c r="S139" s="9"/>
    </row>
    <row r="140" spans="1:19" ht="13.5" customHeight="1" x14ac:dyDescent="0.25">
      <c r="A140" s="69"/>
      <c r="B140" s="54"/>
      <c r="C140" s="54"/>
      <c r="D140" s="54"/>
      <c r="E140" s="54"/>
      <c r="F140" s="54"/>
      <c r="G140" s="54"/>
      <c r="H140" s="54"/>
      <c r="I140" s="54"/>
      <c r="J140" s="54"/>
      <c r="K140" s="9"/>
      <c r="L140" s="9"/>
      <c r="M140" s="9"/>
      <c r="N140" s="9"/>
      <c r="O140" s="9"/>
      <c r="P140" s="9"/>
      <c r="Q140" s="9"/>
      <c r="R140" s="9"/>
      <c r="S140" s="9"/>
    </row>
    <row r="141" spans="1:19" ht="13.5" customHeight="1" x14ac:dyDescent="0.25">
      <c r="A141" s="84"/>
      <c r="B141" s="85"/>
      <c r="C141" s="86"/>
      <c r="D141" s="85"/>
      <c r="E141" s="87"/>
      <c r="F141" s="563" t="s">
        <v>199</v>
      </c>
      <c r="G141" s="564"/>
      <c r="H141" s="564"/>
      <c r="I141" s="564"/>
      <c r="J141" s="565"/>
      <c r="K141" s="9"/>
      <c r="L141" s="9"/>
      <c r="M141" s="9"/>
      <c r="N141" s="9"/>
      <c r="O141" s="9"/>
      <c r="P141" s="9"/>
      <c r="Q141" s="9"/>
      <c r="R141" s="9"/>
      <c r="S141" s="9"/>
    </row>
    <row r="142" spans="1:19" ht="52.5" x14ac:dyDescent="0.25">
      <c r="A142" s="88" t="s">
        <v>200</v>
      </c>
      <c r="B142" s="89" t="s">
        <v>201</v>
      </c>
      <c r="C142" s="90" t="s">
        <v>202</v>
      </c>
      <c r="D142" s="89" t="s">
        <v>203</v>
      </c>
      <c r="E142" s="91" t="s">
        <v>204</v>
      </c>
      <c r="F142" s="90"/>
      <c r="G142" s="92" t="s">
        <v>205</v>
      </c>
      <c r="H142" s="90" t="s">
        <v>206</v>
      </c>
      <c r="I142" s="92" t="s">
        <v>207</v>
      </c>
      <c r="J142" s="93" t="s">
        <v>208</v>
      </c>
      <c r="K142" s="9"/>
      <c r="L142" s="9"/>
      <c r="M142" s="9"/>
      <c r="N142" s="9"/>
      <c r="O142" s="9"/>
      <c r="P142" s="9"/>
      <c r="Q142" s="9"/>
      <c r="R142" s="9"/>
      <c r="S142" s="9"/>
    </row>
    <row r="143" spans="1:19" ht="13.5" customHeight="1" x14ac:dyDescent="0.25">
      <c r="A143" s="94"/>
      <c r="B143" s="95"/>
      <c r="C143" s="96"/>
      <c r="D143" s="95"/>
      <c r="E143" s="97"/>
      <c r="F143" s="98"/>
      <c r="G143" s="92" t="s">
        <v>33</v>
      </c>
      <c r="H143" s="86" t="s">
        <v>33</v>
      </c>
      <c r="I143" s="92" t="s">
        <v>33</v>
      </c>
      <c r="J143" s="99" t="s">
        <v>33</v>
      </c>
      <c r="K143" s="9"/>
      <c r="L143" s="9"/>
      <c r="M143" s="9"/>
      <c r="N143" s="9"/>
      <c r="O143" s="9"/>
      <c r="P143" s="9"/>
      <c r="Q143" s="9"/>
      <c r="R143" s="9"/>
      <c r="S143" s="9"/>
    </row>
    <row r="144" spans="1:19" ht="13.5" customHeight="1" x14ac:dyDescent="0.25">
      <c r="A144" s="100" t="s">
        <v>209</v>
      </c>
      <c r="B144" s="101"/>
      <c r="C144" s="101"/>
      <c r="D144" s="101"/>
      <c r="E144" s="102"/>
      <c r="F144" s="103"/>
      <c r="G144" s="104"/>
      <c r="H144" s="105"/>
      <c r="I144" s="104"/>
      <c r="J144" s="106"/>
      <c r="K144" s="9"/>
      <c r="L144" s="9"/>
      <c r="M144" s="9"/>
      <c r="N144" s="9"/>
      <c r="O144" s="9"/>
      <c r="P144" s="9"/>
      <c r="Q144" s="9"/>
      <c r="R144" s="9"/>
      <c r="S144" s="9"/>
    </row>
    <row r="145" spans="1:19" ht="13.5" customHeight="1" x14ac:dyDescent="0.25">
      <c r="A145" s="107" t="s">
        <v>210</v>
      </c>
      <c r="B145" s="101"/>
      <c r="C145" s="101"/>
      <c r="D145" s="101"/>
      <c r="E145" s="102"/>
      <c r="F145" s="108"/>
      <c r="G145" s="101"/>
      <c r="H145" s="109"/>
      <c r="I145" s="101"/>
      <c r="J145" s="110"/>
      <c r="K145" s="9"/>
      <c r="L145" s="9"/>
      <c r="M145" s="9"/>
      <c r="N145" s="9"/>
      <c r="O145" s="9"/>
      <c r="P145" s="9"/>
      <c r="Q145" s="9"/>
      <c r="R145" s="9"/>
      <c r="S145" s="9"/>
    </row>
    <row r="146" spans="1:19" ht="13.5" customHeight="1" x14ac:dyDescent="0.25">
      <c r="A146" s="111" t="s">
        <v>211</v>
      </c>
      <c r="B146" s="101"/>
      <c r="C146" s="101"/>
      <c r="D146" s="101"/>
      <c r="E146" s="102"/>
      <c r="F146" s="112"/>
      <c r="G146" s="113"/>
      <c r="H146" s="114"/>
      <c r="I146" s="113"/>
      <c r="J146" s="115"/>
      <c r="K146" s="9"/>
      <c r="L146" s="9"/>
      <c r="M146" s="9"/>
      <c r="N146" s="9"/>
      <c r="O146" s="9"/>
      <c r="P146" s="9"/>
      <c r="Q146" s="9"/>
      <c r="R146" s="9"/>
      <c r="S146" s="9"/>
    </row>
    <row r="147" spans="1:19" ht="13.5" customHeight="1" x14ac:dyDescent="0.25">
      <c r="A147" s="116"/>
      <c r="B147" s="117"/>
      <c r="C147" s="117"/>
      <c r="D147" s="117"/>
      <c r="E147" s="118"/>
      <c r="F147" s="119" t="s">
        <v>212</v>
      </c>
      <c r="G147" s="113"/>
      <c r="H147" s="114"/>
      <c r="I147" s="113"/>
      <c r="J147" s="115"/>
      <c r="K147" s="9"/>
      <c r="L147" s="9"/>
      <c r="M147" s="9"/>
      <c r="N147" s="9"/>
      <c r="O147" s="9"/>
      <c r="P147" s="9"/>
      <c r="Q147" s="9"/>
      <c r="R147" s="9"/>
      <c r="S147" s="9"/>
    </row>
    <row r="148" spans="1:19" ht="13.5" customHeight="1" x14ac:dyDescent="0.25">
      <c r="A148" s="70" t="s">
        <v>213</v>
      </c>
      <c r="B148" s="54"/>
      <c r="C148" s="54"/>
      <c r="D148" s="54"/>
      <c r="E148" s="54"/>
      <c r="F148" s="54"/>
      <c r="G148" s="54"/>
      <c r="H148" s="54"/>
      <c r="I148" s="54"/>
      <c r="J148" s="54"/>
      <c r="K148" s="9"/>
      <c r="L148" s="9"/>
      <c r="M148" s="9"/>
      <c r="N148" s="9"/>
      <c r="O148" s="9"/>
      <c r="P148" s="9"/>
      <c r="Q148" s="9"/>
      <c r="R148" s="9"/>
      <c r="S148" s="9"/>
    </row>
    <row r="149" spans="1:19" ht="13.5" customHeight="1" x14ac:dyDescent="0.25">
      <c r="A149" s="82"/>
      <c r="B149" s="54"/>
      <c r="C149" s="54"/>
      <c r="D149" s="54"/>
      <c r="E149" s="54"/>
      <c r="F149" s="54"/>
      <c r="G149" s="54"/>
      <c r="H149" s="54"/>
      <c r="I149" s="54"/>
      <c r="J149" s="54"/>
      <c r="K149" s="9"/>
      <c r="L149" s="9"/>
      <c r="M149" s="9"/>
      <c r="N149" s="9"/>
      <c r="O149" s="9"/>
      <c r="P149" s="9"/>
      <c r="Q149" s="9"/>
      <c r="R149" s="9"/>
      <c r="S149" s="9"/>
    </row>
    <row r="150" spans="1:19" ht="13.5" customHeight="1" x14ac:dyDescent="0.25">
      <c r="A150" s="83" t="s">
        <v>214</v>
      </c>
      <c r="B150" s="54"/>
      <c r="C150" s="54"/>
      <c r="D150" s="54"/>
      <c r="E150" s="54"/>
      <c r="F150" s="54"/>
      <c r="G150" s="54"/>
      <c r="H150" s="54"/>
      <c r="I150" s="54"/>
      <c r="J150" s="54"/>
      <c r="K150" s="9"/>
      <c r="L150" s="9"/>
      <c r="M150" s="9"/>
      <c r="N150" s="9"/>
      <c r="O150" s="9"/>
      <c r="P150" s="9"/>
      <c r="Q150" s="9"/>
      <c r="R150" s="9"/>
      <c r="S150" s="9"/>
    </row>
    <row r="151" spans="1:19" ht="13.5" customHeight="1" x14ac:dyDescent="0.25">
      <c r="A151" s="82"/>
      <c r="B151" s="54"/>
      <c r="C151" s="54"/>
      <c r="D151" s="54"/>
      <c r="E151" s="54"/>
      <c r="F151" s="54"/>
      <c r="G151" s="54"/>
      <c r="H151" s="54"/>
      <c r="I151" s="54"/>
      <c r="J151" s="54"/>
      <c r="K151" s="9"/>
      <c r="L151" s="9"/>
      <c r="M151" s="9"/>
      <c r="N151" s="9"/>
      <c r="O151" s="9"/>
      <c r="P151" s="9"/>
      <c r="Q151" s="9"/>
      <c r="R151" s="9"/>
      <c r="S151" s="9"/>
    </row>
    <row r="152" spans="1:19" ht="13.5" customHeight="1" x14ac:dyDescent="0.25">
      <c r="A152" s="84"/>
      <c r="B152" s="85"/>
      <c r="C152" s="86"/>
      <c r="D152" s="85"/>
      <c r="E152" s="87"/>
      <c r="F152" s="563" t="s">
        <v>199</v>
      </c>
      <c r="G152" s="564"/>
      <c r="H152" s="564"/>
      <c r="I152" s="564"/>
      <c r="J152" s="565"/>
      <c r="K152" s="9"/>
      <c r="L152" s="9"/>
      <c r="M152" s="9"/>
      <c r="N152" s="9"/>
      <c r="O152" s="9"/>
      <c r="P152" s="9"/>
      <c r="Q152" s="9"/>
      <c r="R152" s="9"/>
      <c r="S152" s="9"/>
    </row>
    <row r="153" spans="1:19" ht="52.5" x14ac:dyDescent="0.25">
      <c r="A153" s="88" t="s">
        <v>200</v>
      </c>
      <c r="B153" s="89" t="s">
        <v>201</v>
      </c>
      <c r="C153" s="90" t="s">
        <v>202</v>
      </c>
      <c r="D153" s="89" t="s">
        <v>203</v>
      </c>
      <c r="E153" s="91" t="s">
        <v>204</v>
      </c>
      <c r="F153" s="90"/>
      <c r="G153" s="92" t="s">
        <v>205</v>
      </c>
      <c r="H153" s="90" t="s">
        <v>206</v>
      </c>
      <c r="I153" s="92" t="s">
        <v>207</v>
      </c>
      <c r="J153" s="93" t="s">
        <v>208</v>
      </c>
      <c r="K153" s="9"/>
      <c r="L153" s="9"/>
      <c r="M153" s="9"/>
      <c r="N153" s="9"/>
      <c r="O153" s="9"/>
      <c r="P153" s="9"/>
      <c r="Q153" s="9"/>
      <c r="R153" s="9"/>
      <c r="S153" s="9"/>
    </row>
    <row r="154" spans="1:19" ht="13.5" customHeight="1" x14ac:dyDescent="0.25">
      <c r="A154" s="94"/>
      <c r="B154" s="95"/>
      <c r="C154" s="96"/>
      <c r="D154" s="95"/>
      <c r="E154" s="97"/>
      <c r="F154" s="98"/>
      <c r="G154" s="92" t="s">
        <v>33</v>
      </c>
      <c r="H154" s="86" t="s">
        <v>33</v>
      </c>
      <c r="I154" s="92" t="s">
        <v>33</v>
      </c>
      <c r="J154" s="99" t="s">
        <v>33</v>
      </c>
      <c r="K154" s="9"/>
      <c r="L154" s="9"/>
      <c r="M154" s="9"/>
      <c r="N154" s="9"/>
      <c r="O154" s="9"/>
      <c r="P154" s="9"/>
      <c r="Q154" s="9"/>
      <c r="R154" s="9"/>
      <c r="S154" s="9"/>
    </row>
    <row r="155" spans="1:19" ht="13.5" customHeight="1" x14ac:dyDescent="0.25">
      <c r="A155" s="100" t="s">
        <v>209</v>
      </c>
      <c r="B155" s="101"/>
      <c r="C155" s="101"/>
      <c r="D155" s="101"/>
      <c r="E155" s="102"/>
      <c r="F155" s="103"/>
      <c r="G155" s="104"/>
      <c r="H155" s="105"/>
      <c r="I155" s="104"/>
      <c r="J155" s="106"/>
      <c r="K155" s="9"/>
      <c r="L155" s="9"/>
      <c r="M155" s="9"/>
      <c r="N155" s="9"/>
      <c r="O155" s="9"/>
      <c r="P155" s="9"/>
      <c r="Q155" s="9"/>
      <c r="R155" s="9"/>
      <c r="S155" s="9"/>
    </row>
    <row r="156" spans="1:19" ht="13.5" customHeight="1" x14ac:dyDescent="0.25">
      <c r="A156" s="107" t="s">
        <v>210</v>
      </c>
      <c r="B156" s="101"/>
      <c r="C156" s="101"/>
      <c r="D156" s="101"/>
      <c r="E156" s="102"/>
      <c r="F156" s="108"/>
      <c r="G156" s="101"/>
      <c r="H156" s="109"/>
      <c r="I156" s="101"/>
      <c r="J156" s="110"/>
      <c r="K156" s="9"/>
      <c r="L156" s="9"/>
      <c r="M156" s="9"/>
      <c r="N156" s="9"/>
      <c r="O156" s="9"/>
      <c r="P156" s="9"/>
      <c r="Q156" s="9"/>
      <c r="R156" s="9"/>
      <c r="S156" s="9"/>
    </row>
    <row r="157" spans="1:19" ht="13.5" customHeight="1" x14ac:dyDescent="0.25">
      <c r="A157" s="111" t="s">
        <v>211</v>
      </c>
      <c r="B157" s="101"/>
      <c r="C157" s="101"/>
      <c r="D157" s="101"/>
      <c r="E157" s="102"/>
      <c r="F157" s="112"/>
      <c r="G157" s="113"/>
      <c r="H157" s="114"/>
      <c r="I157" s="113"/>
      <c r="J157" s="115"/>
      <c r="K157" s="9"/>
      <c r="L157" s="9"/>
      <c r="M157" s="9"/>
      <c r="N157" s="9"/>
      <c r="O157" s="9"/>
      <c r="P157" s="9"/>
      <c r="Q157" s="9"/>
      <c r="R157" s="9"/>
      <c r="S157" s="9"/>
    </row>
    <row r="158" spans="1:19" ht="13.5" customHeight="1" x14ac:dyDescent="0.25">
      <c r="A158" s="116"/>
      <c r="B158" s="117"/>
      <c r="C158" s="117"/>
      <c r="D158" s="117"/>
      <c r="E158" s="118"/>
      <c r="F158" s="119" t="s">
        <v>212</v>
      </c>
      <c r="G158" s="113"/>
      <c r="H158" s="114"/>
      <c r="I158" s="113"/>
      <c r="J158" s="115"/>
      <c r="K158" s="9"/>
      <c r="L158" s="9"/>
      <c r="M158" s="9"/>
      <c r="N158" s="9"/>
      <c r="O158" s="9"/>
      <c r="P158" s="9"/>
      <c r="Q158" s="9"/>
      <c r="R158" s="9"/>
      <c r="S158" s="9"/>
    </row>
    <row r="159" spans="1:19" ht="13.5" customHeight="1" x14ac:dyDescent="0.25">
      <c r="A159" s="120" t="s">
        <v>213</v>
      </c>
      <c r="B159" s="54"/>
      <c r="C159" s="54"/>
      <c r="D159" s="54"/>
      <c r="E159" s="54"/>
      <c r="F159" s="54"/>
      <c r="G159" s="54"/>
      <c r="H159" s="54"/>
      <c r="I159" s="54"/>
      <c r="J159" s="54"/>
      <c r="K159" s="9"/>
      <c r="L159" s="9"/>
      <c r="M159" s="9"/>
      <c r="N159" s="9"/>
      <c r="O159" s="9"/>
      <c r="P159" s="9"/>
      <c r="Q159" s="9"/>
      <c r="R159" s="9"/>
      <c r="S159" s="9"/>
    </row>
    <row r="160" spans="1:19" ht="13.5" customHeight="1" x14ac:dyDescent="0.25">
      <c r="A160" s="82"/>
      <c r="B160" s="54"/>
      <c r="C160" s="54"/>
      <c r="D160" s="54"/>
      <c r="E160" s="54"/>
      <c r="F160" s="54"/>
      <c r="G160" s="54"/>
      <c r="H160" s="54"/>
      <c r="I160" s="54"/>
      <c r="J160" s="54"/>
      <c r="K160" s="9"/>
      <c r="L160" s="9"/>
      <c r="M160" s="9"/>
      <c r="N160" s="9"/>
      <c r="O160" s="9"/>
      <c r="P160" s="9"/>
      <c r="Q160" s="9"/>
      <c r="R160" s="9"/>
      <c r="S160" s="9"/>
    </row>
    <row r="161" spans="1:19" ht="13.5" customHeight="1" x14ac:dyDescent="0.25">
      <c r="A161" s="83" t="s">
        <v>215</v>
      </c>
      <c r="B161" s="54"/>
      <c r="C161" s="54"/>
      <c r="D161" s="54"/>
      <c r="E161" s="54"/>
      <c r="F161" s="54"/>
      <c r="G161" s="54"/>
      <c r="H161" s="54"/>
      <c r="I161" s="54"/>
      <c r="J161" s="54"/>
      <c r="K161" s="9"/>
      <c r="L161" s="9"/>
      <c r="M161" s="9"/>
      <c r="N161" s="9"/>
      <c r="O161" s="9"/>
      <c r="P161" s="9"/>
      <c r="Q161" s="9"/>
      <c r="R161" s="9"/>
      <c r="S161" s="9"/>
    </row>
    <row r="162" spans="1:19" ht="13.5" customHeight="1" x14ac:dyDescent="0.25">
      <c r="A162" s="82"/>
      <c r="B162" s="54"/>
      <c r="C162" s="54"/>
      <c r="D162" s="54"/>
      <c r="E162" s="54"/>
      <c r="F162" s="54"/>
      <c r="G162" s="54"/>
      <c r="H162" s="54"/>
      <c r="I162" s="54"/>
      <c r="J162" s="54"/>
      <c r="K162" s="9"/>
      <c r="L162" s="9"/>
      <c r="M162" s="9"/>
      <c r="N162" s="9"/>
      <c r="O162" s="9"/>
      <c r="P162" s="9"/>
      <c r="Q162" s="9"/>
      <c r="R162" s="9"/>
      <c r="S162" s="9"/>
    </row>
    <row r="163" spans="1:19" ht="13.5" customHeight="1" x14ac:dyDescent="0.25">
      <c r="A163" s="84"/>
      <c r="B163" s="85"/>
      <c r="C163" s="86"/>
      <c r="D163" s="85"/>
      <c r="E163" s="87"/>
      <c r="F163" s="563" t="s">
        <v>199</v>
      </c>
      <c r="G163" s="564"/>
      <c r="H163" s="564"/>
      <c r="I163" s="564"/>
      <c r="J163" s="565"/>
      <c r="K163" s="9"/>
      <c r="L163" s="9"/>
      <c r="M163" s="9"/>
      <c r="N163" s="9"/>
      <c r="O163" s="9"/>
      <c r="P163" s="9"/>
      <c r="Q163" s="9"/>
      <c r="R163" s="9"/>
      <c r="S163" s="9"/>
    </row>
    <row r="164" spans="1:19" ht="52.5" x14ac:dyDescent="0.25">
      <c r="A164" s="88" t="s">
        <v>200</v>
      </c>
      <c r="B164" s="89" t="s">
        <v>216</v>
      </c>
      <c r="C164" s="90" t="s">
        <v>202</v>
      </c>
      <c r="D164" s="89" t="s">
        <v>203</v>
      </c>
      <c r="E164" s="91" t="s">
        <v>204</v>
      </c>
      <c r="F164" s="90"/>
      <c r="G164" s="92" t="s">
        <v>205</v>
      </c>
      <c r="H164" s="90" t="s">
        <v>206</v>
      </c>
      <c r="I164" s="92" t="s">
        <v>207</v>
      </c>
      <c r="J164" s="93" t="s">
        <v>208</v>
      </c>
      <c r="K164" s="9"/>
      <c r="L164" s="9"/>
      <c r="M164" s="9"/>
      <c r="N164" s="9"/>
      <c r="O164" s="9"/>
      <c r="P164" s="9"/>
      <c r="Q164" s="9"/>
      <c r="R164" s="9"/>
      <c r="S164" s="9"/>
    </row>
    <row r="165" spans="1:19" ht="13.5" customHeight="1" x14ac:dyDescent="0.25">
      <c r="A165" s="94"/>
      <c r="B165" s="95"/>
      <c r="C165" s="96"/>
      <c r="D165" s="95"/>
      <c r="E165" s="97"/>
      <c r="F165" s="98"/>
      <c r="G165" s="92" t="s">
        <v>33</v>
      </c>
      <c r="H165" s="86" t="s">
        <v>33</v>
      </c>
      <c r="I165" s="92" t="s">
        <v>33</v>
      </c>
      <c r="J165" s="99" t="s">
        <v>33</v>
      </c>
      <c r="K165" s="9"/>
      <c r="L165" s="9"/>
      <c r="M165" s="9"/>
      <c r="N165" s="9"/>
      <c r="O165" s="9"/>
      <c r="P165" s="9"/>
      <c r="Q165" s="9"/>
      <c r="R165" s="9"/>
      <c r="S165" s="9"/>
    </row>
    <row r="166" spans="1:19" ht="13.5" customHeight="1" x14ac:dyDescent="0.25">
      <c r="A166" s="100" t="s">
        <v>209</v>
      </c>
      <c r="B166" s="101"/>
      <c r="C166" s="101"/>
      <c r="D166" s="101"/>
      <c r="E166" s="102"/>
      <c r="F166" s="103"/>
      <c r="G166" s="104"/>
      <c r="H166" s="105"/>
      <c r="I166" s="104"/>
      <c r="J166" s="106"/>
      <c r="K166" s="9"/>
      <c r="L166" s="9"/>
      <c r="M166" s="9"/>
      <c r="N166" s="9"/>
      <c r="O166" s="9"/>
      <c r="P166" s="9"/>
      <c r="Q166" s="9"/>
      <c r="R166" s="9"/>
      <c r="S166" s="9"/>
    </row>
    <row r="167" spans="1:19" ht="13.5" customHeight="1" x14ac:dyDescent="0.25">
      <c r="A167" s="107" t="s">
        <v>210</v>
      </c>
      <c r="B167" s="101"/>
      <c r="C167" s="101"/>
      <c r="D167" s="101"/>
      <c r="E167" s="102"/>
      <c r="F167" s="108"/>
      <c r="G167" s="101"/>
      <c r="H167" s="109"/>
      <c r="I167" s="101"/>
      <c r="J167" s="110"/>
      <c r="K167" s="9"/>
      <c r="L167" s="9"/>
      <c r="M167" s="9"/>
      <c r="N167" s="9"/>
      <c r="O167" s="9"/>
      <c r="P167" s="9"/>
      <c r="Q167" s="9"/>
      <c r="R167" s="9"/>
      <c r="S167" s="9"/>
    </row>
    <row r="168" spans="1:19" ht="13.5" customHeight="1" x14ac:dyDescent="0.25">
      <c r="A168" s="111" t="s">
        <v>211</v>
      </c>
      <c r="B168" s="101"/>
      <c r="C168" s="101"/>
      <c r="D168" s="101"/>
      <c r="E168" s="102"/>
      <c r="F168" s="112"/>
      <c r="G168" s="113"/>
      <c r="H168" s="114"/>
      <c r="I168" s="113"/>
      <c r="J168" s="115"/>
      <c r="K168" s="9"/>
      <c r="L168" s="9"/>
      <c r="M168" s="9"/>
      <c r="N168" s="9"/>
      <c r="O168" s="9"/>
      <c r="P168" s="9"/>
      <c r="Q168" s="9"/>
      <c r="R168" s="9"/>
      <c r="S168" s="9"/>
    </row>
    <row r="169" spans="1:19" ht="13.5" customHeight="1" x14ac:dyDescent="0.25">
      <c r="A169" s="116"/>
      <c r="B169" s="117"/>
      <c r="C169" s="117"/>
      <c r="D169" s="117"/>
      <c r="E169" s="118"/>
      <c r="F169" s="119" t="s">
        <v>212</v>
      </c>
      <c r="G169" s="113"/>
      <c r="H169" s="114"/>
      <c r="I169" s="113"/>
      <c r="J169" s="115"/>
      <c r="K169" s="9"/>
      <c r="L169" s="9"/>
      <c r="M169" s="9"/>
      <c r="N169" s="9"/>
      <c r="O169" s="9"/>
      <c r="P169" s="9"/>
      <c r="Q169" s="9"/>
      <c r="R169" s="9"/>
      <c r="S169" s="9"/>
    </row>
    <row r="170" spans="1:19" ht="13.5" customHeight="1" x14ac:dyDescent="0.25">
      <c r="A170" s="120" t="s">
        <v>217</v>
      </c>
      <c r="B170" s="54"/>
      <c r="C170" s="54"/>
      <c r="D170" s="54"/>
      <c r="E170" s="54"/>
      <c r="F170" s="54"/>
      <c r="G170" s="54"/>
      <c r="H170" s="54"/>
      <c r="I170" s="54"/>
      <c r="J170" s="54"/>
      <c r="K170" s="9"/>
      <c r="L170" s="9"/>
      <c r="M170" s="9"/>
      <c r="N170" s="9"/>
      <c r="O170" s="9"/>
      <c r="P170" s="9"/>
      <c r="Q170" s="9"/>
      <c r="R170" s="9"/>
      <c r="S170" s="9"/>
    </row>
    <row r="171" spans="1:19" ht="13.5" customHeight="1" x14ac:dyDescent="0.25">
      <c r="A171" s="120" t="s">
        <v>218</v>
      </c>
      <c r="B171" s="54"/>
      <c r="C171" s="54"/>
      <c r="D171" s="54"/>
      <c r="E171" s="54"/>
      <c r="F171" s="54"/>
      <c r="G171" s="54"/>
      <c r="H171" s="54"/>
      <c r="I171" s="54"/>
      <c r="J171" s="54"/>
      <c r="K171" s="9"/>
      <c r="L171" s="9"/>
      <c r="M171" s="9"/>
      <c r="N171" s="9"/>
      <c r="O171" s="9"/>
      <c r="P171" s="9"/>
      <c r="Q171" s="9"/>
      <c r="R171" s="9"/>
      <c r="S171" s="9"/>
    </row>
    <row r="172" spans="1:19" x14ac:dyDescent="0.25">
      <c r="A172" s="82"/>
      <c r="B172" s="54"/>
      <c r="C172" s="54"/>
      <c r="D172" s="54"/>
      <c r="E172" s="54"/>
      <c r="F172" s="54"/>
      <c r="G172" s="54"/>
      <c r="H172" s="54"/>
      <c r="I172" s="54"/>
      <c r="J172" s="54"/>
      <c r="K172" s="9"/>
      <c r="L172" s="9"/>
      <c r="M172" s="9"/>
      <c r="N172" s="9"/>
      <c r="O172" s="9"/>
      <c r="P172" s="9"/>
      <c r="Q172" s="9"/>
      <c r="R172" s="9"/>
      <c r="S172" s="9"/>
    </row>
  </sheetData>
  <mergeCells count="9">
    <mergeCell ref="F141:J141"/>
    <mergeCell ref="F152:J152"/>
    <mergeCell ref="F163:J163"/>
    <mergeCell ref="A56:D56"/>
    <mergeCell ref="A95:D95"/>
    <mergeCell ref="A103:F103"/>
    <mergeCell ref="A104:F104"/>
    <mergeCell ref="B112:C112"/>
    <mergeCell ref="D112:E112"/>
  </mergeCells>
  <pageMargins left="0" right="0" top="0" bottom="0" header="0" footer="0"/>
  <pageSetup paperSize="9" scale="25"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1:I18"/>
  <sheetViews>
    <sheetView showGridLines="0" zoomScaleNormal="100" workbookViewId="0">
      <selection activeCell="C31" sqref="C31"/>
    </sheetView>
  </sheetViews>
  <sheetFormatPr defaultRowHeight="16.5" x14ac:dyDescent="0.3"/>
  <cols>
    <col min="2" max="2" width="28.85546875" bestFit="1" customWidth="1"/>
    <col min="4" max="4" width="10.42578125" customWidth="1"/>
    <col min="5" max="5" width="11.140625" customWidth="1"/>
    <col min="6" max="6" width="11.42578125" customWidth="1"/>
    <col min="7" max="7" width="11" customWidth="1"/>
  </cols>
  <sheetData>
    <row r="1" spans="1:9" x14ac:dyDescent="0.3">
      <c r="A1" s="343"/>
    </row>
    <row r="3" spans="1:9" ht="17.25" thickBot="1" x14ac:dyDescent="0.35">
      <c r="B3" s="317" t="s">
        <v>128</v>
      </c>
      <c r="C3" s="317"/>
      <c r="D3" s="317"/>
      <c r="E3" s="317"/>
      <c r="F3" s="317"/>
      <c r="G3" s="317"/>
    </row>
    <row r="4" spans="1:9" s="318" customFormat="1" x14ac:dyDescent="0.3">
      <c r="B4" s="364"/>
      <c r="C4" s="364" t="s">
        <v>4</v>
      </c>
      <c r="D4" s="365">
        <v>2018</v>
      </c>
      <c r="E4" s="365">
        <v>2018</v>
      </c>
      <c r="F4" s="365">
        <v>2019</v>
      </c>
      <c r="G4" s="365">
        <v>2020</v>
      </c>
    </row>
    <row r="5" spans="1:9" ht="17.25" thickBot="1" x14ac:dyDescent="0.35">
      <c r="B5" s="366"/>
      <c r="C5" s="367"/>
      <c r="D5" s="389" t="s">
        <v>87</v>
      </c>
      <c r="E5" s="389" t="s">
        <v>104</v>
      </c>
      <c r="F5" s="389" t="s">
        <v>104</v>
      </c>
      <c r="G5" s="389" t="s">
        <v>104</v>
      </c>
    </row>
    <row r="6" spans="1:9" x14ac:dyDescent="0.3">
      <c r="B6" s="556" t="s">
        <v>122</v>
      </c>
      <c r="C6" s="369" t="s">
        <v>21</v>
      </c>
      <c r="D6" s="373">
        <v>2419.902</v>
      </c>
      <c r="E6" s="351">
        <v>2.008467888794474</v>
      </c>
      <c r="F6" s="351">
        <v>1.2446750088096703</v>
      </c>
      <c r="G6" s="351">
        <v>0.22604228146061445</v>
      </c>
      <c r="H6" s="3"/>
      <c r="I6" s="351"/>
    </row>
    <row r="7" spans="1:9" x14ac:dyDescent="0.3">
      <c r="B7" s="556" t="s">
        <v>625</v>
      </c>
      <c r="C7" s="369" t="s">
        <v>21</v>
      </c>
      <c r="D7" s="373">
        <v>4108.357</v>
      </c>
      <c r="E7" s="351">
        <v>1.0533179651184701</v>
      </c>
      <c r="F7" s="351">
        <v>0.1522</v>
      </c>
      <c r="G7" s="351">
        <f>G6</f>
        <v>0.22604228146061445</v>
      </c>
    </row>
    <row r="8" spans="1:9" x14ac:dyDescent="0.3">
      <c r="B8" s="556" t="s">
        <v>626</v>
      </c>
      <c r="C8" s="369" t="s">
        <v>21</v>
      </c>
      <c r="D8" s="370" t="s">
        <v>21</v>
      </c>
      <c r="E8" s="374">
        <v>6.5549890750182085</v>
      </c>
      <c r="F8" s="374">
        <v>5.7997315397281968</v>
      </c>
      <c r="G8" s="374">
        <v>5.8473549675285579</v>
      </c>
    </row>
    <row r="9" spans="1:9" x14ac:dyDescent="0.3">
      <c r="B9" s="454" t="s">
        <v>123</v>
      </c>
      <c r="C9" s="370" t="s">
        <v>21</v>
      </c>
      <c r="D9" s="373">
        <v>36081.623140110634</v>
      </c>
      <c r="E9" s="374">
        <v>1.985359839732137</v>
      </c>
      <c r="F9" s="374">
        <v>1.1980083389419178</v>
      </c>
      <c r="G9" s="374">
        <v>2.0288881436224386</v>
      </c>
    </row>
    <row r="10" spans="1:9" x14ac:dyDescent="0.3">
      <c r="B10" s="454" t="s">
        <v>124</v>
      </c>
      <c r="C10" s="370" t="s">
        <v>21</v>
      </c>
      <c r="D10" s="373">
        <v>21252.776231471609</v>
      </c>
      <c r="E10" s="374">
        <v>2.9493193675193874</v>
      </c>
      <c r="F10" s="374">
        <v>2.3018911797742403</v>
      </c>
      <c r="G10" s="374">
        <v>2.0288881436224315</v>
      </c>
      <c r="H10" s="327"/>
    </row>
    <row r="11" spans="1:9" x14ac:dyDescent="0.3">
      <c r="B11" s="454" t="s">
        <v>125</v>
      </c>
      <c r="C11" s="370" t="s">
        <v>126</v>
      </c>
      <c r="D11" s="373">
        <v>37294.413</v>
      </c>
      <c r="E11" s="351">
        <v>8.0250289488172477</v>
      </c>
      <c r="F11" s="351">
        <v>7.8236681686896015</v>
      </c>
      <c r="G11" s="351">
        <v>4.8706412532106391</v>
      </c>
    </row>
    <row r="12" spans="1:9" ht="17.25" thickBot="1" x14ac:dyDescent="0.35">
      <c r="B12" s="561" t="s">
        <v>127</v>
      </c>
      <c r="C12" s="372" t="s">
        <v>21</v>
      </c>
      <c r="D12" s="375">
        <v>17780.903119132734</v>
      </c>
      <c r="E12" s="363">
        <v>5.5690461228543375</v>
      </c>
      <c r="F12" s="363">
        <v>6.487123936726813</v>
      </c>
      <c r="G12" s="363">
        <v>4.6318966174860643</v>
      </c>
    </row>
    <row r="13" spans="1:9" x14ac:dyDescent="0.3">
      <c r="B13" s="603"/>
      <c r="C13" s="603"/>
      <c r="D13" s="603"/>
      <c r="E13" s="603"/>
      <c r="F13" s="599" t="s">
        <v>0</v>
      </c>
      <c r="G13" s="599"/>
    </row>
    <row r="14" spans="1:9" x14ac:dyDescent="0.3">
      <c r="B14" s="603" t="s">
        <v>633</v>
      </c>
      <c r="C14" s="603"/>
      <c r="D14" s="603"/>
      <c r="E14" s="603"/>
      <c r="F14" s="232"/>
      <c r="G14" s="232"/>
    </row>
    <row r="15" spans="1:9" x14ac:dyDescent="0.3">
      <c r="B15" s="602" t="s">
        <v>627</v>
      </c>
      <c r="C15" s="602"/>
      <c r="D15" s="602"/>
      <c r="E15" s="602"/>
      <c r="F15" s="232"/>
      <c r="G15" s="232"/>
    </row>
    <row r="16" spans="1:9" x14ac:dyDescent="0.3">
      <c r="B16" s="602" t="s">
        <v>628</v>
      </c>
      <c r="C16" s="602"/>
      <c r="D16" s="602"/>
      <c r="E16" s="602"/>
      <c r="F16" s="232"/>
      <c r="G16" s="232"/>
    </row>
    <row r="17" spans="2:7" x14ac:dyDescent="0.3">
      <c r="B17" s="602" t="s">
        <v>629</v>
      </c>
      <c r="C17" s="602"/>
      <c r="D17" s="602"/>
      <c r="E17" s="602"/>
      <c r="F17" s="232"/>
      <c r="G17" s="232"/>
    </row>
    <row r="18" spans="2:7" x14ac:dyDescent="0.3">
      <c r="B18" s="602" t="s">
        <v>630</v>
      </c>
      <c r="C18" s="602"/>
      <c r="D18" s="602"/>
      <c r="E18" s="602"/>
    </row>
  </sheetData>
  <mergeCells count="7">
    <mergeCell ref="B18:E18"/>
    <mergeCell ref="B15:E15"/>
    <mergeCell ref="B16:E16"/>
    <mergeCell ref="B17:E17"/>
    <mergeCell ref="F13:G13"/>
    <mergeCell ref="B13:E13"/>
    <mergeCell ref="B14:E1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A1:J13"/>
  <sheetViews>
    <sheetView showGridLines="0" zoomScaleNormal="100" workbookViewId="0">
      <selection activeCell="F10" sqref="F10"/>
    </sheetView>
  </sheetViews>
  <sheetFormatPr defaultRowHeight="16.5" x14ac:dyDescent="0.3"/>
  <cols>
    <col min="2" max="2" width="35" bestFit="1" customWidth="1"/>
  </cols>
  <sheetData>
    <row r="1" spans="1:10" x14ac:dyDescent="0.3">
      <c r="A1" s="343"/>
    </row>
    <row r="3" spans="1:10" ht="17.25" thickBot="1" x14ac:dyDescent="0.35">
      <c r="B3" s="317" t="s">
        <v>319</v>
      </c>
      <c r="C3" s="317"/>
      <c r="D3" s="317"/>
      <c r="E3" s="317"/>
      <c r="F3" s="317"/>
      <c r="G3" s="317"/>
    </row>
    <row r="4" spans="1:10" s="318" customFormat="1" ht="17.25" thickBot="1" x14ac:dyDescent="0.35">
      <c r="B4" s="380"/>
      <c r="C4" s="380"/>
      <c r="D4" s="381" t="s">
        <v>4</v>
      </c>
      <c r="E4" s="381">
        <v>2018</v>
      </c>
      <c r="F4" s="381">
        <v>2019</v>
      </c>
      <c r="G4" s="381">
        <v>2020</v>
      </c>
    </row>
    <row r="5" spans="1:10" x14ac:dyDescent="0.3">
      <c r="B5" s="376" t="s">
        <v>129</v>
      </c>
      <c r="C5" s="377"/>
      <c r="D5" s="377" t="s">
        <v>2</v>
      </c>
      <c r="E5" s="374">
        <f>SUM(E7:E9)</f>
        <v>-0.86986577758994033</v>
      </c>
      <c r="F5" s="374">
        <f>SUM(F7:F9)</f>
        <v>-1.4124041801482621</v>
      </c>
      <c r="G5" s="374">
        <f t="shared" ref="G5" si="0">SUM(G7:G9)</f>
        <v>-0.55808767405104964</v>
      </c>
      <c r="H5" s="3"/>
    </row>
    <row r="6" spans="1:10" x14ac:dyDescent="0.3">
      <c r="B6" s="378" t="s">
        <v>130</v>
      </c>
      <c r="C6" s="379"/>
      <c r="D6" s="379"/>
      <c r="E6" s="374"/>
      <c r="F6" s="374"/>
      <c r="G6" s="374"/>
    </row>
    <row r="7" spans="1:10" x14ac:dyDescent="0.3">
      <c r="B7" s="378" t="s">
        <v>131</v>
      </c>
      <c r="C7" s="379"/>
      <c r="D7" s="379"/>
      <c r="E7" s="374">
        <v>0.91059851385651491</v>
      </c>
      <c r="F7" s="374">
        <v>0.49020787378521496</v>
      </c>
      <c r="G7" s="374">
        <v>1.6445243798824272</v>
      </c>
    </row>
    <row r="8" spans="1:10" x14ac:dyDescent="0.3">
      <c r="B8" s="378" t="s">
        <v>132</v>
      </c>
      <c r="C8" s="379"/>
      <c r="D8" s="379"/>
      <c r="E8" s="374">
        <v>-3.4062828111566934</v>
      </c>
      <c r="F8" s="374">
        <v>-3.5000000000000004</v>
      </c>
      <c r="G8" s="374">
        <v>-3.8</v>
      </c>
    </row>
    <row r="9" spans="1:10" x14ac:dyDescent="0.3">
      <c r="B9" s="378" t="s">
        <v>133</v>
      </c>
      <c r="C9" s="379"/>
      <c r="D9" s="379"/>
      <c r="E9" s="374">
        <v>1.6258185197102382</v>
      </c>
      <c r="F9" s="374">
        <v>1.5973879460665232</v>
      </c>
      <c r="G9" s="374">
        <v>1.5973879460665228</v>
      </c>
      <c r="I9" s="234"/>
      <c r="J9" s="374"/>
    </row>
    <row r="10" spans="1:10" x14ac:dyDescent="0.3">
      <c r="B10" s="378" t="s">
        <v>134</v>
      </c>
      <c r="C10" s="379"/>
      <c r="D10" s="379" t="s">
        <v>2</v>
      </c>
      <c r="E10" s="374">
        <f>E5-E11</f>
        <v>0.19031457424556653</v>
      </c>
      <c r="F10" s="374">
        <f>F5-F11</f>
        <v>-0.72526752812080075</v>
      </c>
      <c r="G10" s="374">
        <f>G5-G11</f>
        <v>-6.8087941205389635E-2</v>
      </c>
    </row>
    <row r="11" spans="1:10" x14ac:dyDescent="0.3">
      <c r="B11" s="378" t="s">
        <v>135</v>
      </c>
      <c r="C11" s="379"/>
      <c r="D11" s="379" t="s">
        <v>2</v>
      </c>
      <c r="E11" s="520">
        <v>-1.0601803518355069</v>
      </c>
      <c r="F11" s="520">
        <v>-0.68713665202746133</v>
      </c>
      <c r="G11" s="520">
        <v>-0.48999973284566001</v>
      </c>
    </row>
    <row r="12" spans="1:10" ht="17.25" thickBot="1" x14ac:dyDescent="0.35">
      <c r="B12" s="382" t="s">
        <v>136</v>
      </c>
      <c r="C12" s="383"/>
      <c r="D12" s="383"/>
      <c r="E12" s="496">
        <v>0</v>
      </c>
      <c r="F12" s="496">
        <v>0</v>
      </c>
      <c r="G12" s="496">
        <v>0</v>
      </c>
    </row>
    <row r="13" spans="1:10" x14ac:dyDescent="0.3">
      <c r="B13" s="599" t="s">
        <v>0</v>
      </c>
      <c r="C13" s="599"/>
      <c r="D13" s="599"/>
      <c r="E13" s="599"/>
      <c r="F13" s="599"/>
      <c r="G13" s="599"/>
    </row>
  </sheetData>
  <mergeCells count="1">
    <mergeCell ref="B13:G1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1:E28"/>
  <sheetViews>
    <sheetView showGridLines="0" topLeftCell="B4" zoomScaleNormal="100" workbookViewId="0">
      <selection activeCell="E12" sqref="E12"/>
    </sheetView>
  </sheetViews>
  <sheetFormatPr defaultColWidth="9.140625" defaultRowHeight="12.6" customHeight="1" x14ac:dyDescent="0.25"/>
  <cols>
    <col min="1" max="1" width="9.140625" style="1"/>
    <col min="2" max="2" width="60.28515625" style="1" customWidth="1"/>
    <col min="3" max="16384" width="9.140625" style="1"/>
  </cols>
  <sheetData>
    <row r="1" spans="1:5" ht="12.6" customHeight="1" x14ac:dyDescent="0.3">
      <c r="A1" s="343"/>
    </row>
    <row r="3" spans="1:5" customFormat="1" ht="17.25" thickBot="1" x14ac:dyDescent="0.35">
      <c r="B3" s="317" t="s">
        <v>318</v>
      </c>
      <c r="C3" s="317"/>
      <c r="D3" s="317"/>
      <c r="E3" s="317"/>
    </row>
    <row r="4" spans="1:5" s="318" customFormat="1" ht="15" customHeight="1" x14ac:dyDescent="0.3">
      <c r="B4" s="364"/>
      <c r="C4" s="364" t="s">
        <v>4</v>
      </c>
      <c r="D4" s="365">
        <v>2019</v>
      </c>
      <c r="E4" s="365">
        <v>2020</v>
      </c>
    </row>
    <row r="5" spans="1:5" s="318" customFormat="1" ht="15" customHeight="1" thickBot="1" x14ac:dyDescent="0.35">
      <c r="B5" s="389"/>
      <c r="C5" s="389"/>
      <c r="D5" s="389" t="s">
        <v>3</v>
      </c>
      <c r="E5" s="389" t="s">
        <v>3</v>
      </c>
    </row>
    <row r="6" spans="1:5" customFormat="1" ht="15" customHeight="1" x14ac:dyDescent="0.3">
      <c r="B6" s="388" t="s">
        <v>28</v>
      </c>
      <c r="C6" s="388"/>
      <c r="D6" s="388"/>
      <c r="E6" s="388"/>
    </row>
    <row r="7" spans="1:5" ht="16.5" customHeight="1" x14ac:dyDescent="0.25">
      <c r="B7" s="386" t="s">
        <v>27</v>
      </c>
      <c r="C7" s="438" t="s">
        <v>26</v>
      </c>
      <c r="D7" s="439">
        <v>-0.67999918185887098</v>
      </c>
      <c r="E7" s="439">
        <v>-0.48999941665690133</v>
      </c>
    </row>
    <row r="8" spans="1:5" ht="16.5" customHeight="1" x14ac:dyDescent="0.25">
      <c r="B8" s="386" t="s">
        <v>25</v>
      </c>
      <c r="C8" s="438" t="s">
        <v>24</v>
      </c>
      <c r="D8" s="439">
        <v>-1.1126033419372767</v>
      </c>
      <c r="E8" s="439">
        <v>-1.1032801199039934</v>
      </c>
    </row>
    <row r="9" spans="1:5" ht="16.5" customHeight="1" x14ac:dyDescent="0.25">
      <c r="B9" s="386" t="s">
        <v>23</v>
      </c>
      <c r="C9" s="438" t="s">
        <v>22</v>
      </c>
      <c r="D9" s="439" t="s">
        <v>530</v>
      </c>
      <c r="E9" s="439" t="s">
        <v>530</v>
      </c>
    </row>
    <row r="10" spans="1:5" ht="16.5" customHeight="1" x14ac:dyDescent="0.25">
      <c r="B10" s="386" t="s">
        <v>20</v>
      </c>
      <c r="C10" s="438" t="s">
        <v>19</v>
      </c>
      <c r="D10" s="439">
        <v>0.39621565264004854</v>
      </c>
      <c r="E10" s="439">
        <v>0.25461149418681328</v>
      </c>
    </row>
    <row r="11" spans="1:5" ht="16.5" customHeight="1" x14ac:dyDescent="0.25">
      <c r="B11" s="386" t="s">
        <v>18</v>
      </c>
      <c r="C11" s="438" t="s">
        <v>17</v>
      </c>
      <c r="D11" s="439">
        <v>3.638850743835613E-2</v>
      </c>
      <c r="E11" s="439">
        <v>0.35866920906027644</v>
      </c>
    </row>
    <row r="12" spans="1:5" ht="16.5" customHeight="1" x14ac:dyDescent="0.25">
      <c r="B12" s="386" t="s">
        <v>16</v>
      </c>
      <c r="C12" s="438" t="s">
        <v>15</v>
      </c>
      <c r="D12" s="439">
        <v>1.2063060708999129</v>
      </c>
      <c r="E12" s="439">
        <v>1.0782433875733233</v>
      </c>
    </row>
    <row r="13" spans="1:5" ht="16.5" customHeight="1" x14ac:dyDescent="0.25">
      <c r="B13" s="386" t="s">
        <v>14</v>
      </c>
      <c r="C13" s="440"/>
      <c r="D13" s="439">
        <f>D7+D12</f>
        <v>0.52630688904104195</v>
      </c>
      <c r="E13" s="439">
        <f>E7+E12</f>
        <v>0.588243970916422</v>
      </c>
    </row>
    <row r="14" spans="1:5" ht="16.5" customHeight="1" x14ac:dyDescent="0.25">
      <c r="B14" s="387" t="s">
        <v>13</v>
      </c>
      <c r="C14" s="438"/>
      <c r="D14" s="439">
        <v>0</v>
      </c>
      <c r="E14" s="439">
        <v>0</v>
      </c>
    </row>
    <row r="15" spans="1:5" ht="16.5" customHeight="1" x14ac:dyDescent="0.25">
      <c r="B15" s="387" t="s">
        <v>12</v>
      </c>
      <c r="C15" s="438"/>
      <c r="D15" s="439">
        <v>2.4392674584721163</v>
      </c>
      <c r="E15" s="439">
        <v>2.259557831390957</v>
      </c>
    </row>
    <row r="16" spans="1:5" ht="16.5" customHeight="1" x14ac:dyDescent="0.25">
      <c r="B16" s="387" t="s">
        <v>11</v>
      </c>
      <c r="C16" s="438"/>
      <c r="D16" s="439">
        <v>3.144828602874461</v>
      </c>
      <c r="E16" s="439">
        <v>2.7870769349604307</v>
      </c>
    </row>
    <row r="17" spans="2:5" ht="16.5" customHeight="1" x14ac:dyDescent="0.25">
      <c r="B17" s="232" t="s">
        <v>110</v>
      </c>
      <c r="C17" s="438"/>
      <c r="D17" s="439">
        <f>SUM(D18:D20)</f>
        <v>3.1237296553964686</v>
      </c>
      <c r="E17" s="439">
        <f>SUM(E18:E20)</f>
        <v>2.7720114542271341</v>
      </c>
    </row>
    <row r="18" spans="2:5" ht="16.5" customHeight="1" x14ac:dyDescent="0.25">
      <c r="B18" s="232" t="s">
        <v>112</v>
      </c>
      <c r="C18" s="438"/>
      <c r="D18" s="439">
        <f>'Tab 1a'!F11</f>
        <v>0.33184765770606611</v>
      </c>
      <c r="E18" s="439">
        <f>'Tab 1a'!G11</f>
        <v>0.1264014945257548</v>
      </c>
    </row>
    <row r="19" spans="2:5" ht="16.5" customHeight="1" x14ac:dyDescent="0.25">
      <c r="B19" s="232" t="s">
        <v>111</v>
      </c>
      <c r="C19" s="438"/>
      <c r="D19" s="439">
        <f>'Tab 1a'!F12</f>
        <v>0.67873684764547615</v>
      </c>
      <c r="E19" s="439">
        <f>'Tab 1a'!G12</f>
        <v>0.72010555714403635</v>
      </c>
    </row>
    <row r="20" spans="2:5" ht="16.5" customHeight="1" x14ac:dyDescent="0.25">
      <c r="B20" s="232" t="s">
        <v>113</v>
      </c>
      <c r="C20" s="438"/>
      <c r="D20" s="439">
        <f>'Tab 1a'!F13</f>
        <v>2.1131451500449261</v>
      </c>
      <c r="E20" s="439">
        <f>'Tab 1a'!G13</f>
        <v>1.9255044025573431</v>
      </c>
    </row>
    <row r="21" spans="2:5" ht="16.5" customHeight="1" x14ac:dyDescent="0.25">
      <c r="B21" s="387" t="s">
        <v>10</v>
      </c>
      <c r="C21" s="438"/>
      <c r="D21" s="439">
        <v>0.55103860292062823</v>
      </c>
      <c r="E21" s="439">
        <v>3.4995192323838964E-2</v>
      </c>
    </row>
    <row r="22" spans="2:5" ht="16.5" customHeight="1" x14ac:dyDescent="0.25">
      <c r="B22" s="387" t="s">
        <v>9</v>
      </c>
      <c r="C22" s="438"/>
      <c r="D22" s="439">
        <v>0.21677380398322707</v>
      </c>
      <c r="E22" s="439">
        <v>1.3766804940625722E-2</v>
      </c>
    </row>
    <row r="23" spans="2:5" ht="16.5" customHeight="1" x14ac:dyDescent="0.25">
      <c r="B23" s="387" t="s">
        <v>8</v>
      </c>
      <c r="C23" s="438"/>
      <c r="D23" s="439">
        <f>D7-D22</f>
        <v>-0.89677298584209808</v>
      </c>
      <c r="E23" s="439">
        <f>E7-E22</f>
        <v>-0.50376622159752704</v>
      </c>
    </row>
    <row r="24" spans="2:5" ht="16.5" customHeight="1" x14ac:dyDescent="0.25">
      <c r="B24" s="387" t="s">
        <v>7</v>
      </c>
      <c r="C24" s="438"/>
      <c r="D24" s="439">
        <f>D23+D12</f>
        <v>0.30953308505781485</v>
      </c>
      <c r="E24" s="439">
        <f>E23+E12</f>
        <v>0.57447716597579623</v>
      </c>
    </row>
    <row r="25" spans="2:5" ht="16.5" customHeight="1" thickBot="1" x14ac:dyDescent="0.3">
      <c r="B25" s="391" t="s">
        <v>6</v>
      </c>
      <c r="C25" s="441"/>
      <c r="D25" s="442">
        <f>D23-D14</f>
        <v>-0.89677298584209808</v>
      </c>
      <c r="E25" s="442">
        <f>E23-E14</f>
        <v>-0.50376622159752704</v>
      </c>
    </row>
    <row r="26" spans="2:5" ht="12" customHeight="1" x14ac:dyDescent="0.25">
      <c r="B26" s="390" t="s">
        <v>484</v>
      </c>
      <c r="C26" s="390"/>
      <c r="D26" s="427"/>
    </row>
    <row r="27" spans="2:5" ht="12" customHeight="1" x14ac:dyDescent="0.25">
      <c r="B27" s="604" t="s">
        <v>490</v>
      </c>
      <c r="C27" s="604"/>
      <c r="D27" s="604"/>
    </row>
    <row r="28" spans="2:5" ht="12" customHeight="1" x14ac:dyDescent="0.25">
      <c r="B28" s="605" t="s">
        <v>5</v>
      </c>
      <c r="C28" s="605"/>
      <c r="D28" s="605"/>
    </row>
  </sheetData>
  <mergeCells count="2">
    <mergeCell ref="B27:D27"/>
    <mergeCell ref="B28:D2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3"/>
  <dimension ref="A1:G23"/>
  <sheetViews>
    <sheetView showGridLines="0" workbookViewId="0">
      <selection activeCell="A3" sqref="A3"/>
    </sheetView>
  </sheetViews>
  <sheetFormatPr defaultRowHeight="16.5" x14ac:dyDescent="0.3"/>
  <cols>
    <col min="2" max="2" width="38.28515625" customWidth="1"/>
    <col min="3" max="3" width="10.5703125" customWidth="1"/>
  </cols>
  <sheetData>
    <row r="1" spans="1:6" x14ac:dyDescent="0.3">
      <c r="A1" s="343"/>
    </row>
    <row r="3" spans="1:6" ht="17.25" thickBot="1" x14ac:dyDescent="0.35">
      <c r="B3" s="347" t="s">
        <v>514</v>
      </c>
      <c r="C3" s="317"/>
      <c r="D3" s="317"/>
      <c r="E3" s="317"/>
    </row>
    <row r="4" spans="1:6" s="318" customFormat="1" ht="17.25" thickBot="1" x14ac:dyDescent="0.35">
      <c r="B4" s="380"/>
      <c r="C4" s="380" t="s">
        <v>4</v>
      </c>
      <c r="D4" s="381">
        <v>2019</v>
      </c>
      <c r="E4" s="381">
        <v>2020</v>
      </c>
    </row>
    <row r="5" spans="1:6" x14ac:dyDescent="0.3">
      <c r="B5" s="392" t="s">
        <v>542</v>
      </c>
      <c r="C5" s="393"/>
      <c r="D5" s="448">
        <v>47.92929189064612</v>
      </c>
      <c r="E5" s="448">
        <v>46.811134827452079</v>
      </c>
    </row>
    <row r="6" spans="1:6" ht="17.25" customHeight="1" x14ac:dyDescent="0.3">
      <c r="B6" s="394" t="s">
        <v>255</v>
      </c>
      <c r="C6" s="395"/>
      <c r="D6" s="448">
        <v>-1.4703706921030815</v>
      </c>
      <c r="E6" s="448">
        <v>-1.1181570631940403</v>
      </c>
      <c r="F6" s="139"/>
    </row>
    <row r="7" spans="1:6" x14ac:dyDescent="0.3">
      <c r="B7" s="385" t="s">
        <v>256</v>
      </c>
      <c r="C7" s="385"/>
      <c r="D7" s="385"/>
      <c r="E7" s="385"/>
    </row>
    <row r="8" spans="1:6" x14ac:dyDescent="0.3">
      <c r="B8" s="392" t="s">
        <v>257</v>
      </c>
      <c r="C8" s="393"/>
      <c r="D8" s="448">
        <f>tab2a!D13</f>
        <v>0.52630688904104195</v>
      </c>
      <c r="E8" s="448">
        <f>tab2a!E13</f>
        <v>0.588243970916422</v>
      </c>
    </row>
    <row r="9" spans="1:6" x14ac:dyDescent="0.3">
      <c r="B9" s="392" t="s">
        <v>263</v>
      </c>
      <c r="C9" s="396" t="s">
        <v>15</v>
      </c>
      <c r="D9" s="448">
        <f>tab2a!D12</f>
        <v>1.2063060708999129</v>
      </c>
      <c r="E9" s="448">
        <f>tab2a!E12</f>
        <v>1.0782433875733233</v>
      </c>
    </row>
    <row r="10" spans="1:6" x14ac:dyDescent="0.3">
      <c r="B10" s="394" t="s">
        <v>258</v>
      </c>
      <c r="C10" s="395"/>
      <c r="D10" s="448">
        <v>0.14218515895169415</v>
      </c>
      <c r="E10" s="448">
        <v>0.32544050407605274</v>
      </c>
    </row>
    <row r="11" spans="1:6" x14ac:dyDescent="0.3">
      <c r="B11" s="394" t="s">
        <v>518</v>
      </c>
      <c r="C11" s="395"/>
      <c r="D11" s="448"/>
      <c r="E11" s="448"/>
    </row>
    <row r="12" spans="1:6" x14ac:dyDescent="0.3">
      <c r="B12" s="397" t="s">
        <v>497</v>
      </c>
      <c r="C12" s="395"/>
      <c r="D12" s="448">
        <v>0.88641781294665289</v>
      </c>
      <c r="E12" s="448">
        <v>0.74587190214427035</v>
      </c>
    </row>
    <row r="13" spans="1:6" x14ac:dyDescent="0.3">
      <c r="B13" s="397" t="s">
        <v>498</v>
      </c>
      <c r="C13" s="395"/>
      <c r="D13" s="448">
        <v>-0.63304061416310498</v>
      </c>
      <c r="E13" s="448">
        <v>-0.12701106100383103</v>
      </c>
    </row>
    <row r="14" spans="1:6" x14ac:dyDescent="0.3">
      <c r="B14" s="398" t="s">
        <v>502</v>
      </c>
      <c r="C14" s="395"/>
      <c r="D14" s="448">
        <v>0</v>
      </c>
      <c r="E14" s="448">
        <v>0</v>
      </c>
    </row>
    <row r="15" spans="1:6" x14ac:dyDescent="0.3">
      <c r="B15" s="397" t="s">
        <v>499</v>
      </c>
      <c r="C15" s="395"/>
      <c r="D15" s="448">
        <f>D10-D12-D13</f>
        <v>-0.11119203983185377</v>
      </c>
      <c r="E15" s="448">
        <f>E10-E12-E13</f>
        <v>-0.29342033706438658</v>
      </c>
    </row>
    <row r="16" spans="1:6" x14ac:dyDescent="0.3">
      <c r="B16" s="392" t="s">
        <v>500</v>
      </c>
      <c r="C16" s="395"/>
      <c r="D16" s="448">
        <v>2.5607774693169412</v>
      </c>
      <c r="E16" s="448">
        <v>2.3442267742061955</v>
      </c>
    </row>
    <row r="17" spans="2:7" x14ac:dyDescent="0.3">
      <c r="B17" s="385" t="s">
        <v>259</v>
      </c>
      <c r="C17" s="385"/>
      <c r="D17" s="385"/>
      <c r="E17" s="385"/>
    </row>
    <row r="18" spans="2:7" x14ac:dyDescent="0.3">
      <c r="B18" s="392" t="s">
        <v>501</v>
      </c>
      <c r="C18" s="399"/>
      <c r="D18" s="501">
        <v>5.075226471435097</v>
      </c>
      <c r="E18" s="501">
        <v>4.6119937256365118</v>
      </c>
    </row>
    <row r="19" spans="2:7" x14ac:dyDescent="0.3">
      <c r="B19" s="394" t="s">
        <v>260</v>
      </c>
      <c r="C19" s="394"/>
      <c r="D19" s="448">
        <f>D5-D18</f>
        <v>42.854065419211025</v>
      </c>
      <c r="E19" s="448">
        <f>E5-E18</f>
        <v>42.19914110181557</v>
      </c>
      <c r="F19" s="139"/>
      <c r="G19" s="139"/>
    </row>
    <row r="20" spans="2:7" x14ac:dyDescent="0.3">
      <c r="B20" s="607" t="s">
        <v>261</v>
      </c>
      <c r="C20" s="607"/>
      <c r="D20" s="448">
        <v>2.5938185980707296</v>
      </c>
      <c r="E20" s="448">
        <v>3.0757109398276725</v>
      </c>
    </row>
    <row r="21" spans="2:7" x14ac:dyDescent="0.3">
      <c r="B21" s="607" t="s">
        <v>486</v>
      </c>
      <c r="C21" s="607"/>
      <c r="D21" s="448">
        <v>2.1</v>
      </c>
      <c r="E21" s="448">
        <v>2</v>
      </c>
    </row>
    <row r="22" spans="2:7" ht="17.25" thickBot="1" x14ac:dyDescent="0.35">
      <c r="B22" s="400" t="s">
        <v>262</v>
      </c>
      <c r="C22" s="401"/>
      <c r="D22" s="562">
        <v>8.6999999999999993</v>
      </c>
      <c r="E22" s="562">
        <v>9</v>
      </c>
    </row>
    <row r="23" spans="2:7" x14ac:dyDescent="0.3">
      <c r="B23" s="606" t="s">
        <v>487</v>
      </c>
      <c r="C23" s="606"/>
      <c r="D23" s="606"/>
      <c r="E23" s="402" t="s">
        <v>519</v>
      </c>
    </row>
  </sheetData>
  <mergeCells count="3">
    <mergeCell ref="B23:D23"/>
    <mergeCell ref="B20:C20"/>
    <mergeCell ref="B21:C2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4"/>
  <dimension ref="A1:E7"/>
  <sheetViews>
    <sheetView showGridLines="0" workbookViewId="0">
      <selection activeCell="B3" sqref="B3:E3"/>
    </sheetView>
  </sheetViews>
  <sheetFormatPr defaultColWidth="9.140625" defaultRowHeight="13.5" x14ac:dyDescent="0.25"/>
  <cols>
    <col min="1" max="1" width="9.140625" style="124"/>
    <col min="2" max="2" width="23.42578125" style="124" customWidth="1"/>
    <col min="3" max="3" width="13.5703125" style="124" bestFit="1" customWidth="1"/>
    <col min="4" max="4" width="12.7109375" style="124" bestFit="1" customWidth="1"/>
    <col min="5" max="5" width="12.5703125" style="124" bestFit="1" customWidth="1"/>
    <col min="6" max="16384" width="9.140625" style="124"/>
  </cols>
  <sheetData>
    <row r="1" spans="1:5" ht="16.5" x14ac:dyDescent="0.3">
      <c r="A1" s="343"/>
    </row>
    <row r="3" spans="1:5" ht="17.25" customHeight="1" thickBot="1" x14ac:dyDescent="0.3">
      <c r="B3" s="608" t="s">
        <v>515</v>
      </c>
      <c r="C3" s="608"/>
      <c r="D3" s="608"/>
      <c r="E3" s="608"/>
    </row>
    <row r="4" spans="1:5" s="320" customFormat="1" ht="14.25" thickBot="1" x14ac:dyDescent="0.35">
      <c r="B4" s="381"/>
      <c r="C4" s="381">
        <v>2017</v>
      </c>
      <c r="D4" s="381">
        <v>2018</v>
      </c>
      <c r="E4" s="381">
        <v>2019</v>
      </c>
    </row>
    <row r="5" spans="1:5" x14ac:dyDescent="0.25">
      <c r="B5" s="241" t="s">
        <v>285</v>
      </c>
      <c r="C5" s="324">
        <v>16.360385699895541</v>
      </c>
      <c r="D5" s="324">
        <v>19.23487979581494</v>
      </c>
      <c r="E5" s="464" t="s">
        <v>530</v>
      </c>
    </row>
    <row r="6" spans="1:5" ht="14.25" thickBot="1" x14ac:dyDescent="0.3">
      <c r="B6" s="405" t="s">
        <v>529</v>
      </c>
      <c r="C6" s="363">
        <v>8.9181035224804752</v>
      </c>
      <c r="D6" s="363">
        <v>8.414487446250158</v>
      </c>
      <c r="E6" s="465" t="s">
        <v>530</v>
      </c>
    </row>
    <row r="7" spans="1:5" x14ac:dyDescent="0.25">
      <c r="B7" s="403"/>
      <c r="C7" s="404"/>
      <c r="D7" s="3"/>
      <c r="E7" s="402" t="s">
        <v>519</v>
      </c>
    </row>
  </sheetData>
  <mergeCells count="1">
    <mergeCell ref="B3:E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5"/>
  <dimension ref="A1:M34"/>
  <sheetViews>
    <sheetView showGridLines="0" topLeftCell="B3" zoomScale="80" zoomScaleNormal="80" workbookViewId="0">
      <selection activeCell="G45" sqref="G45"/>
    </sheetView>
  </sheetViews>
  <sheetFormatPr defaultColWidth="9.140625" defaultRowHeight="16.5" customHeight="1" x14ac:dyDescent="0.25"/>
  <cols>
    <col min="1" max="1" width="9.140625" style="124"/>
    <col min="2" max="2" width="38.140625" style="124" customWidth="1"/>
    <col min="3" max="3" width="9.140625" style="124"/>
    <col min="4" max="4" width="16.42578125" style="128" customWidth="1"/>
    <col min="5" max="5" width="14.28515625" style="128" customWidth="1"/>
    <col min="6" max="7" width="15" style="128" customWidth="1"/>
    <col min="8" max="8" width="9.140625" style="124"/>
    <col min="9" max="9" width="12.7109375" style="124" customWidth="1"/>
    <col min="10" max="16384" width="9.140625" style="124"/>
  </cols>
  <sheetData>
    <row r="1" spans="1:13" ht="16.5" customHeight="1" x14ac:dyDescent="0.3">
      <c r="A1" s="343"/>
    </row>
    <row r="3" spans="1:13" customFormat="1" ht="16.5" customHeight="1" thickBot="1" x14ac:dyDescent="0.35">
      <c r="B3" s="613" t="s">
        <v>516</v>
      </c>
      <c r="C3" s="613"/>
      <c r="D3" s="613"/>
      <c r="E3" s="613"/>
      <c r="F3" s="613"/>
      <c r="G3" s="613"/>
      <c r="H3" s="327"/>
    </row>
    <row r="4" spans="1:13" s="319" customFormat="1" ht="16.5" customHeight="1" x14ac:dyDescent="0.3">
      <c r="B4" s="364"/>
      <c r="C4" s="365" t="s">
        <v>4</v>
      </c>
      <c r="D4" s="529">
        <v>2019</v>
      </c>
      <c r="E4" s="529" t="s">
        <v>596</v>
      </c>
      <c r="F4" s="529">
        <v>2019</v>
      </c>
      <c r="G4" s="529" t="s">
        <v>596</v>
      </c>
      <c r="H4" s="406"/>
    </row>
    <row r="5" spans="1:13" s="319" customFormat="1" ht="16.5" customHeight="1" thickBot="1" x14ac:dyDescent="0.35">
      <c r="B5" s="410" t="s">
        <v>219</v>
      </c>
      <c r="C5" s="389"/>
      <c r="D5" s="530" t="s">
        <v>3</v>
      </c>
      <c r="E5" s="530" t="s">
        <v>3</v>
      </c>
      <c r="F5" s="530" t="s">
        <v>29</v>
      </c>
      <c r="G5" s="530" t="s">
        <v>29</v>
      </c>
      <c r="H5" s="406"/>
    </row>
    <row r="6" spans="1:13" ht="16.5" customHeight="1" thickBot="1" x14ac:dyDescent="0.3">
      <c r="A6" s="233"/>
      <c r="B6" s="473" t="s">
        <v>221</v>
      </c>
      <c r="C6" s="412" t="s">
        <v>36</v>
      </c>
      <c r="D6" s="507">
        <v>40.112027820500465</v>
      </c>
      <c r="E6" s="507">
        <v>40.019964734291705</v>
      </c>
      <c r="F6" s="503">
        <f>tab4a!F6</f>
        <v>37740.36346</v>
      </c>
      <c r="G6" s="503">
        <v>39236.656572000007</v>
      </c>
      <c r="H6" s="241"/>
    </row>
    <row r="7" spans="1:13" ht="16.5" customHeight="1" x14ac:dyDescent="0.25">
      <c r="A7" s="233"/>
      <c r="B7" s="474" t="s">
        <v>552</v>
      </c>
      <c r="C7" s="408"/>
      <c r="D7" s="523">
        <v>0</v>
      </c>
      <c r="E7" s="523">
        <v>0</v>
      </c>
      <c r="F7" s="524">
        <v>0</v>
      </c>
      <c r="G7" s="524">
        <v>0</v>
      </c>
      <c r="H7" s="241"/>
    </row>
    <row r="8" spans="1:13" ht="16.5" customHeight="1" x14ac:dyDescent="0.25">
      <c r="A8" s="233"/>
      <c r="B8" s="474" t="s">
        <v>223</v>
      </c>
      <c r="C8" s="407" t="s">
        <v>39</v>
      </c>
      <c r="D8" s="508">
        <v>11.352723776860726</v>
      </c>
      <c r="E8" s="508">
        <v>11.6334007958163</v>
      </c>
      <c r="F8" s="504">
        <f>tab4a!F8</f>
        <v>10681.482460000001</v>
      </c>
      <c r="G8" s="504">
        <v>11405.701000000001</v>
      </c>
      <c r="H8" s="241"/>
      <c r="I8" s="142"/>
      <c r="J8" s="142"/>
      <c r="L8" s="146"/>
      <c r="M8" s="146"/>
    </row>
    <row r="9" spans="1:13" ht="16.5" customHeight="1" x14ac:dyDescent="0.25">
      <c r="A9" s="233"/>
      <c r="B9" s="474" t="s">
        <v>225</v>
      </c>
      <c r="C9" s="407" t="s">
        <v>41</v>
      </c>
      <c r="D9" s="508">
        <v>7.3694916757104476</v>
      </c>
      <c r="E9" s="508">
        <v>7.4104135414298407</v>
      </c>
      <c r="F9" s="504">
        <f>tab4a!F9</f>
        <v>6933.7629999999999</v>
      </c>
      <c r="G9" s="504">
        <v>7265.3700000000008</v>
      </c>
      <c r="H9" s="241"/>
      <c r="I9" s="142"/>
      <c r="J9" s="142"/>
      <c r="L9" s="146"/>
      <c r="M9" s="146"/>
    </row>
    <row r="10" spans="1:13" ht="16.5" customHeight="1" x14ac:dyDescent="0.25">
      <c r="A10" s="233"/>
      <c r="B10" s="474" t="s">
        <v>226</v>
      </c>
      <c r="C10" s="407" t="s">
        <v>43</v>
      </c>
      <c r="D10" s="508">
        <v>0</v>
      </c>
      <c r="E10" s="508">
        <v>0</v>
      </c>
      <c r="F10" s="504">
        <f>tab4a!F10</f>
        <v>0</v>
      </c>
      <c r="G10" s="504">
        <v>0</v>
      </c>
      <c r="H10" s="241"/>
      <c r="I10" s="142"/>
      <c r="J10" s="142"/>
      <c r="L10" s="146"/>
      <c r="M10" s="146"/>
    </row>
    <row r="11" spans="1:13" ht="16.5" customHeight="1" x14ac:dyDescent="0.25">
      <c r="A11" s="233"/>
      <c r="B11" s="474" t="s">
        <v>227</v>
      </c>
      <c r="C11" s="407" t="s">
        <v>45</v>
      </c>
      <c r="D11" s="508">
        <v>15.12703531782576</v>
      </c>
      <c r="E11" s="508">
        <v>15.139475976901576</v>
      </c>
      <c r="F11" s="504">
        <f>tab4a!F11</f>
        <v>14232.634000000002</v>
      </c>
      <c r="G11" s="504">
        <v>14843.152</v>
      </c>
      <c r="H11" s="241"/>
      <c r="I11" s="142"/>
      <c r="J11" s="142"/>
      <c r="L11" s="146"/>
      <c r="M11" s="146"/>
    </row>
    <row r="12" spans="1:13" ht="16.5" customHeight="1" x14ac:dyDescent="0.25">
      <c r="A12" s="233"/>
      <c r="B12" s="474" t="s">
        <v>228</v>
      </c>
      <c r="C12" s="407" t="s">
        <v>47</v>
      </c>
      <c r="D12" s="508">
        <v>0.67725328810336516</v>
      </c>
      <c r="E12" s="508">
        <v>0.48410434275959846</v>
      </c>
      <c r="F12" s="504">
        <f>tab4a!F12</f>
        <v>637.20999999999992</v>
      </c>
      <c r="G12" s="504">
        <v>474.62900000000002</v>
      </c>
      <c r="H12" s="241"/>
      <c r="I12" s="142"/>
      <c r="J12" s="142"/>
      <c r="L12" s="146"/>
      <c r="M12" s="146"/>
    </row>
    <row r="13" spans="1:13" ht="16.5" customHeight="1" x14ac:dyDescent="0.25">
      <c r="A13" s="233"/>
      <c r="B13" s="475" t="s">
        <v>520</v>
      </c>
      <c r="C13" s="407"/>
      <c r="D13" s="508">
        <v>5.5855237620001645</v>
      </c>
      <c r="E13" s="508">
        <v>5.3525700773843905</v>
      </c>
      <c r="F13" s="504">
        <f>tab4a!F13</f>
        <v>5255.2740000000003</v>
      </c>
      <c r="G13" s="504">
        <f>G6-SUM(G8:G12)</f>
        <v>5247.8045720000009</v>
      </c>
      <c r="H13" s="241"/>
      <c r="I13" s="142"/>
      <c r="J13" s="142"/>
      <c r="L13" s="146"/>
      <c r="M13" s="146"/>
    </row>
    <row r="14" spans="1:13" ht="16.5" customHeight="1" thickBot="1" x14ac:dyDescent="0.3">
      <c r="A14" s="233"/>
      <c r="B14" s="476" t="s">
        <v>224</v>
      </c>
      <c r="C14" s="411"/>
      <c r="D14" s="510">
        <v>33.849250770396935</v>
      </c>
      <c r="E14" s="510">
        <v>34.183290314147719</v>
      </c>
      <c r="F14" s="506">
        <f>tab4a!F14</f>
        <v>31847.879460000004</v>
      </c>
      <c r="G14" s="506">
        <f>G8+G9+G11</f>
        <v>33514.223000000005</v>
      </c>
      <c r="H14" s="241"/>
      <c r="I14" s="142"/>
      <c r="J14" s="142"/>
      <c r="L14" s="146"/>
      <c r="M14" s="146"/>
    </row>
    <row r="15" spans="1:13" ht="16.5" customHeight="1" thickBot="1" x14ac:dyDescent="0.3">
      <c r="A15" s="233"/>
      <c r="B15" s="477" t="s">
        <v>222</v>
      </c>
      <c r="C15" s="413" t="s">
        <v>196</v>
      </c>
      <c r="D15" s="525">
        <v>40.792027002359333</v>
      </c>
      <c r="E15" s="525">
        <v>39.925550002905766</v>
      </c>
      <c r="F15" s="526">
        <f>tab4a!F15</f>
        <v>38380.156999999999</v>
      </c>
      <c r="G15" s="526">
        <v>39144.089813999999</v>
      </c>
      <c r="H15" s="241"/>
      <c r="I15" s="142"/>
      <c r="J15" s="142"/>
      <c r="K15" s="142"/>
      <c r="L15" s="142"/>
      <c r="M15" s="146"/>
    </row>
    <row r="16" spans="1:13" ht="16.5" customHeight="1" x14ac:dyDescent="0.25">
      <c r="A16" s="233"/>
      <c r="B16" s="480" t="s">
        <v>552</v>
      </c>
      <c r="C16" s="408"/>
      <c r="D16" s="527">
        <v>0</v>
      </c>
      <c r="E16" s="527">
        <v>0</v>
      </c>
      <c r="F16" s="527">
        <v>0</v>
      </c>
      <c r="G16" s="528"/>
      <c r="H16" s="241"/>
      <c r="I16" s="145"/>
      <c r="J16" s="145"/>
      <c r="L16" s="146"/>
      <c r="M16" s="146"/>
    </row>
    <row r="17" spans="1:13" ht="16.5" customHeight="1" x14ac:dyDescent="0.25">
      <c r="A17" s="233"/>
      <c r="B17" s="474" t="s">
        <v>230</v>
      </c>
      <c r="C17" s="407" t="s">
        <v>53</v>
      </c>
      <c r="D17" s="508">
        <v>9.5121293001334095</v>
      </c>
      <c r="E17" s="508">
        <v>9.8461574033410706</v>
      </c>
      <c r="F17" s="504">
        <f>tab4a!F17</f>
        <v>8949.7150000000001</v>
      </c>
      <c r="G17" s="504">
        <v>9653.4392060000009</v>
      </c>
      <c r="H17" s="241"/>
      <c r="I17" s="142"/>
      <c r="J17" s="142"/>
      <c r="L17" s="146"/>
      <c r="M17" s="146"/>
    </row>
    <row r="18" spans="1:13" ht="16.5" customHeight="1" x14ac:dyDescent="0.25">
      <c r="A18" s="233"/>
      <c r="B18" s="474" t="s">
        <v>231</v>
      </c>
      <c r="C18" s="407" t="s">
        <v>55</v>
      </c>
      <c r="D18" s="508">
        <v>5.8521726480490912</v>
      </c>
      <c r="E18" s="508">
        <v>5.4899584072127467</v>
      </c>
      <c r="F18" s="504">
        <f>tab4a!F18</f>
        <v>5506.1570000000002</v>
      </c>
      <c r="G18" s="504">
        <v>5382.503808999998</v>
      </c>
      <c r="H18" s="241"/>
      <c r="I18" s="142"/>
      <c r="J18" s="142"/>
      <c r="L18" s="146"/>
      <c r="M18" s="146"/>
    </row>
    <row r="19" spans="1:13" ht="25.15" customHeight="1" x14ac:dyDescent="0.25">
      <c r="A19" s="233"/>
      <c r="B19" s="474" t="s">
        <v>232</v>
      </c>
      <c r="C19" s="409" t="s">
        <v>488</v>
      </c>
      <c r="D19" s="508">
        <v>18.675166155100975</v>
      </c>
      <c r="E19" s="508">
        <v>18.252630548497589</v>
      </c>
      <c r="F19" s="504">
        <f>tab4a!F19</f>
        <v>17570.977999999999</v>
      </c>
      <c r="G19" s="504">
        <v>17895.373</v>
      </c>
      <c r="H19" s="3"/>
      <c r="I19" s="142"/>
      <c r="J19" s="142"/>
      <c r="L19" s="146"/>
      <c r="M19" s="146"/>
    </row>
    <row r="20" spans="1:13" ht="16.5" customHeight="1" x14ac:dyDescent="0.25">
      <c r="A20" s="233"/>
      <c r="B20" s="478" t="s">
        <v>229</v>
      </c>
      <c r="C20" s="408"/>
      <c r="D20" s="508">
        <v>0.2146068477068083</v>
      </c>
      <c r="E20" s="508">
        <v>0.18024084226222356</v>
      </c>
      <c r="F20" s="504">
        <f>tab4a!F20</f>
        <v>201.91800000000001</v>
      </c>
      <c r="G20" s="504">
        <v>176.71299999999999</v>
      </c>
      <c r="H20" s="3"/>
      <c r="I20" s="142"/>
      <c r="J20" s="142"/>
      <c r="L20" s="146"/>
      <c r="M20" s="146"/>
    </row>
    <row r="21" spans="1:13" ht="16.5" customHeight="1" x14ac:dyDescent="0.25">
      <c r="A21" s="233"/>
      <c r="B21" s="474" t="s">
        <v>233</v>
      </c>
      <c r="C21" s="407" t="s">
        <v>60</v>
      </c>
      <c r="D21" s="508">
        <v>1.2063060708999132</v>
      </c>
      <c r="E21" s="508">
        <v>1.0782433875733237</v>
      </c>
      <c r="F21" s="504">
        <f>tab4a!F21</f>
        <v>1134.982</v>
      </c>
      <c r="G21" s="504">
        <v>1057.1389999999999</v>
      </c>
      <c r="H21" s="3"/>
      <c r="I21" s="142"/>
      <c r="J21" s="142"/>
      <c r="L21" s="146"/>
      <c r="M21" s="146"/>
    </row>
    <row r="22" spans="1:13" ht="16.5" customHeight="1" x14ac:dyDescent="0.25">
      <c r="A22" s="233"/>
      <c r="B22" s="474" t="s">
        <v>234</v>
      </c>
      <c r="C22" s="407" t="s">
        <v>62</v>
      </c>
      <c r="D22" s="508">
        <v>0.49444453501760255</v>
      </c>
      <c r="E22" s="508">
        <v>0.49538525328634425</v>
      </c>
      <c r="F22" s="504">
        <f>tab4a!F22</f>
        <v>465.21</v>
      </c>
      <c r="G22" s="504">
        <v>485.68911000000003</v>
      </c>
      <c r="H22" s="3"/>
      <c r="I22" s="142"/>
      <c r="J22" s="142"/>
      <c r="L22" s="146"/>
      <c r="M22" s="146"/>
    </row>
    <row r="23" spans="1:13" ht="16.5" customHeight="1" x14ac:dyDescent="0.25">
      <c r="A23" s="233"/>
      <c r="B23" s="474" t="s">
        <v>235</v>
      </c>
      <c r="C23" s="407" t="s">
        <v>483</v>
      </c>
      <c r="D23" s="508">
        <v>2.8968183238030387</v>
      </c>
      <c r="E23" s="508">
        <v>2.3242627738377859</v>
      </c>
      <c r="F23" s="504">
        <f>tab4a!F23</f>
        <v>2725.5410000000002</v>
      </c>
      <c r="G23" s="504">
        <v>2278.7701299999999</v>
      </c>
      <c r="H23" s="3"/>
      <c r="I23" s="142"/>
      <c r="J23" s="142"/>
      <c r="L23" s="146"/>
      <c r="M23" s="146"/>
    </row>
    <row r="24" spans="1:13" ht="16.5" customHeight="1" x14ac:dyDescent="0.25">
      <c r="A24" s="233"/>
      <c r="B24" s="474" t="s">
        <v>267</v>
      </c>
      <c r="C24" s="407" t="s">
        <v>66</v>
      </c>
      <c r="D24" s="508">
        <v>0.29875520473040762</v>
      </c>
      <c r="E24" s="508">
        <v>0.20446519901870949</v>
      </c>
      <c r="F24" s="504">
        <f>tab4a!F24</f>
        <v>281.09100000000001</v>
      </c>
      <c r="G24" s="504">
        <v>200.46321499999999</v>
      </c>
      <c r="H24" s="3"/>
      <c r="I24" s="142"/>
      <c r="J24" s="142"/>
      <c r="L24" s="146"/>
      <c r="M24" s="146"/>
    </row>
    <row r="25" spans="1:13" ht="16.5" customHeight="1" thickBot="1" x14ac:dyDescent="0.3">
      <c r="A25" s="233"/>
      <c r="B25" s="479" t="s">
        <v>521</v>
      </c>
      <c r="C25" s="411"/>
      <c r="D25" s="510">
        <v>1.856234764624896</v>
      </c>
      <c r="E25" s="510">
        <v>2.2344470301381891</v>
      </c>
      <c r="F25" s="506">
        <f>F15-F17-F18-F19-F21-F22-F23-F24</f>
        <v>1746.4830000000006</v>
      </c>
      <c r="G25" s="506">
        <f>G15-G17-G18-G19-G21-G22-G23-G24</f>
        <v>2190.7123439999987</v>
      </c>
      <c r="H25" s="3"/>
      <c r="I25" s="142"/>
      <c r="J25" s="142"/>
      <c r="L25" s="146"/>
      <c r="M25" s="146"/>
    </row>
    <row r="26" spans="1:13" ht="13.5" x14ac:dyDescent="0.25">
      <c r="B26" s="609" t="s">
        <v>491</v>
      </c>
      <c r="C26" s="609"/>
      <c r="D26" s="609"/>
      <c r="E26" s="609"/>
      <c r="F26" s="609"/>
      <c r="G26" s="609"/>
      <c r="H26" s="3"/>
    </row>
    <row r="27" spans="1:13" ht="16.5" customHeight="1" x14ac:dyDescent="0.25">
      <c r="B27" s="611" t="s">
        <v>489</v>
      </c>
      <c r="C27" s="611"/>
      <c r="D27" s="611"/>
      <c r="E27" s="611"/>
      <c r="F27" s="611"/>
      <c r="G27" s="611"/>
      <c r="H27" s="3"/>
    </row>
    <row r="28" spans="1:13" ht="13.5" x14ac:dyDescent="0.25">
      <c r="B28" s="612" t="s">
        <v>609</v>
      </c>
      <c r="C28" s="612"/>
      <c r="D28" s="612"/>
      <c r="E28" s="612"/>
      <c r="G28" s="402" t="s">
        <v>519</v>
      </c>
    </row>
    <row r="29" spans="1:13" ht="25.5" customHeight="1" x14ac:dyDescent="0.25">
      <c r="B29" s="610"/>
      <c r="C29" s="610"/>
      <c r="D29" s="610"/>
      <c r="E29" s="610"/>
      <c r="F29" s="610"/>
      <c r="G29" s="610"/>
    </row>
    <row r="30" spans="1:13" ht="13.5" x14ac:dyDescent="0.25">
      <c r="D30" s="467"/>
      <c r="E30" s="467"/>
      <c r="F30" s="467"/>
      <c r="G30" s="467"/>
    </row>
    <row r="31" spans="1:13" ht="13.5" x14ac:dyDescent="0.25">
      <c r="C31" s="7"/>
      <c r="D31" s="467"/>
      <c r="E31" s="467"/>
      <c r="F31" s="466"/>
      <c r="G31" s="466"/>
    </row>
    <row r="32" spans="1:13" ht="13.5" x14ac:dyDescent="0.25">
      <c r="C32" s="7"/>
    </row>
    <row r="33" spans="2:2" ht="16.5" customHeight="1" x14ac:dyDescent="0.25">
      <c r="B33" s="125"/>
    </row>
    <row r="34" spans="2:2" ht="16.5" customHeight="1" x14ac:dyDescent="0.25">
      <c r="B34" s="125"/>
    </row>
  </sheetData>
  <mergeCells count="5">
    <mergeCell ref="B26:G26"/>
    <mergeCell ref="B29:G29"/>
    <mergeCell ref="B27:G27"/>
    <mergeCell ref="B28:E28"/>
    <mergeCell ref="B3:G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6"/>
  <dimension ref="A1:J30"/>
  <sheetViews>
    <sheetView showGridLines="0" topLeftCell="B4" zoomScaleNormal="100" workbookViewId="0">
      <selection activeCell="B22" sqref="B22"/>
    </sheetView>
  </sheetViews>
  <sheetFormatPr defaultRowHeight="16.5" x14ac:dyDescent="0.3"/>
  <cols>
    <col min="2" max="2" width="36.85546875" customWidth="1"/>
    <col min="4" max="4" width="9.28515625" bestFit="1" customWidth="1"/>
    <col min="5" max="5" width="10.140625" style="327" bestFit="1" customWidth="1"/>
    <col min="6" max="6" width="10" bestFit="1" customWidth="1"/>
    <col min="7" max="7" width="9.28515625" style="327" bestFit="1" customWidth="1"/>
    <col min="8" max="8" width="9.28515625" style="190" bestFit="1" customWidth="1"/>
    <col min="9" max="9" width="8.7109375" style="190" bestFit="1" customWidth="1"/>
  </cols>
  <sheetData>
    <row r="1" spans="1:10" x14ac:dyDescent="0.3">
      <c r="A1" s="343"/>
    </row>
    <row r="3" spans="1:10" ht="16.5" customHeight="1" thickBot="1" x14ac:dyDescent="0.35">
      <c r="B3" s="317" t="s">
        <v>517</v>
      </c>
      <c r="C3" s="317"/>
      <c r="D3" s="317"/>
      <c r="E3" s="317"/>
      <c r="F3" s="317"/>
      <c r="G3" s="317"/>
    </row>
    <row r="4" spans="1:10" s="321" customFormat="1" x14ac:dyDescent="0.3">
      <c r="B4" s="365"/>
      <c r="C4" s="365" t="s">
        <v>4</v>
      </c>
      <c r="D4" s="529">
        <v>2019</v>
      </c>
      <c r="E4" s="529">
        <v>2020</v>
      </c>
      <c r="F4" s="529">
        <v>2019</v>
      </c>
      <c r="G4" s="529">
        <v>2020</v>
      </c>
      <c r="H4" s="348"/>
      <c r="I4" s="328"/>
    </row>
    <row r="5" spans="1:10" s="318" customFormat="1" ht="17.25" thickBot="1" x14ac:dyDescent="0.35">
      <c r="B5" s="384" t="s">
        <v>219</v>
      </c>
      <c r="C5" s="384"/>
      <c r="D5" s="531" t="s">
        <v>3</v>
      </c>
      <c r="E5" s="531" t="s">
        <v>3</v>
      </c>
      <c r="F5" s="531" t="s">
        <v>29</v>
      </c>
      <c r="G5" s="531" t="s">
        <v>29</v>
      </c>
      <c r="H5" s="349"/>
      <c r="I5" s="329"/>
    </row>
    <row r="6" spans="1:10" ht="16.5" customHeight="1" thickBot="1" x14ac:dyDescent="0.35">
      <c r="A6" s="487"/>
      <c r="B6" s="481" t="s">
        <v>221</v>
      </c>
      <c r="C6" s="444" t="s">
        <v>36</v>
      </c>
      <c r="D6" s="507">
        <v>40.112027820500465</v>
      </c>
      <c r="E6" s="507">
        <v>39.641833014782463</v>
      </c>
      <c r="F6" s="503">
        <v>37740.36346</v>
      </c>
      <c r="G6" s="503">
        <v>38865.925999999999</v>
      </c>
      <c r="H6" s="350"/>
      <c r="I6" s="450"/>
      <c r="J6" s="450"/>
    </row>
    <row r="7" spans="1:10" ht="16.5" customHeight="1" x14ac:dyDescent="0.3">
      <c r="A7" s="487"/>
      <c r="B7" s="482" t="s">
        <v>220</v>
      </c>
      <c r="C7" s="445"/>
      <c r="D7" s="524">
        <v>0</v>
      </c>
      <c r="E7" s="524">
        <v>0</v>
      </c>
      <c r="F7" s="524">
        <f>'tab3'!F7</f>
        <v>0</v>
      </c>
      <c r="G7" s="524">
        <f>'tab3'!G7</f>
        <v>0</v>
      </c>
      <c r="H7" s="326"/>
      <c r="I7" s="450"/>
      <c r="J7" s="450"/>
    </row>
    <row r="8" spans="1:10" ht="16.5" customHeight="1" x14ac:dyDescent="0.3">
      <c r="A8" s="487"/>
      <c r="B8" s="483" t="s">
        <v>223</v>
      </c>
      <c r="C8" s="409" t="s">
        <v>39</v>
      </c>
      <c r="D8" s="508">
        <v>11.352723776860726</v>
      </c>
      <c r="E8" s="508">
        <v>11.658187953233448</v>
      </c>
      <c r="F8" s="504">
        <v>10681.482460000001</v>
      </c>
      <c r="G8" s="504">
        <v>11430.003000000001</v>
      </c>
      <c r="H8" s="326"/>
      <c r="I8" s="450"/>
      <c r="J8" s="450"/>
    </row>
    <row r="9" spans="1:10" ht="16.5" customHeight="1" x14ac:dyDescent="0.3">
      <c r="A9" s="487"/>
      <c r="B9" s="488" t="s">
        <v>225</v>
      </c>
      <c r="C9" s="409" t="s">
        <v>41</v>
      </c>
      <c r="D9" s="508">
        <v>7.3694916757104476</v>
      </c>
      <c r="E9" s="508">
        <v>7.1486765809556347</v>
      </c>
      <c r="F9" s="504">
        <v>6933.7629999999999</v>
      </c>
      <c r="G9" s="504">
        <v>7008.7560000000003</v>
      </c>
      <c r="H9" s="326"/>
      <c r="I9" s="450"/>
      <c r="J9" s="450"/>
    </row>
    <row r="10" spans="1:10" ht="16.5" customHeight="1" x14ac:dyDescent="0.3">
      <c r="A10" s="487"/>
      <c r="B10" s="483" t="s">
        <v>226</v>
      </c>
      <c r="C10" s="409" t="s">
        <v>43</v>
      </c>
      <c r="D10" s="509">
        <v>0</v>
      </c>
      <c r="E10" s="509">
        <v>0</v>
      </c>
      <c r="F10" s="505">
        <v>0</v>
      </c>
      <c r="G10" s="505">
        <v>0</v>
      </c>
      <c r="H10" s="326"/>
      <c r="I10" s="450"/>
      <c r="J10" s="450"/>
    </row>
    <row r="11" spans="1:10" ht="16.5" customHeight="1" x14ac:dyDescent="0.3">
      <c r="A11" s="487"/>
      <c r="B11" s="483" t="s">
        <v>227</v>
      </c>
      <c r="C11" s="409" t="s">
        <v>45</v>
      </c>
      <c r="D11" s="508">
        <v>15.12703531782576</v>
      </c>
      <c r="E11" s="508">
        <v>15.124644684991331</v>
      </c>
      <c r="F11" s="504">
        <v>14232.634000000002</v>
      </c>
      <c r="G11" s="504">
        <v>14828.610999999999</v>
      </c>
      <c r="H11" s="326"/>
      <c r="I11" s="450"/>
      <c r="J11" s="450"/>
    </row>
    <row r="12" spans="1:10" ht="16.5" customHeight="1" x14ac:dyDescent="0.3">
      <c r="A12" s="487"/>
      <c r="B12" s="483" t="s">
        <v>228</v>
      </c>
      <c r="C12" s="409" t="s">
        <v>47</v>
      </c>
      <c r="D12" s="508">
        <v>0.67725328810336516</v>
      </c>
      <c r="E12" s="508">
        <v>0.59449093228425942</v>
      </c>
      <c r="F12" s="504">
        <v>637.20999999999992</v>
      </c>
      <c r="G12" s="504">
        <v>582.85500000000002</v>
      </c>
      <c r="H12" s="326"/>
      <c r="I12" s="450"/>
      <c r="J12" s="450"/>
    </row>
    <row r="13" spans="1:10" ht="16.5" customHeight="1" x14ac:dyDescent="0.3">
      <c r="A13" s="487"/>
      <c r="B13" s="483" t="s">
        <v>546</v>
      </c>
      <c r="C13" s="409"/>
      <c r="D13" s="508">
        <v>5.5855237620001645</v>
      </c>
      <c r="E13" s="508">
        <v>5.1158328633177916</v>
      </c>
      <c r="F13" s="504">
        <f>F6-F8-F9-F10-F11-F12</f>
        <v>5255.2740000000003</v>
      </c>
      <c r="G13" s="504">
        <f>G6-G8-G9-G10-G11-G12</f>
        <v>5015.7009999999991</v>
      </c>
      <c r="H13" s="326"/>
      <c r="I13" s="450"/>
      <c r="J13" s="450"/>
    </row>
    <row r="14" spans="1:10" ht="16.5" customHeight="1" thickBot="1" x14ac:dyDescent="0.35">
      <c r="A14" s="487"/>
      <c r="B14" s="484" t="s">
        <v>224</v>
      </c>
      <c r="C14" s="446"/>
      <c r="D14" s="510">
        <v>33.849250770396935</v>
      </c>
      <c r="E14" s="510">
        <v>33.93150921918042</v>
      </c>
      <c r="F14" s="506">
        <f>F8+F9+F11</f>
        <v>31847.879460000004</v>
      </c>
      <c r="G14" s="506">
        <f>G8+G9+G11</f>
        <v>33267.370000000003</v>
      </c>
      <c r="H14" s="326"/>
      <c r="I14" s="450"/>
      <c r="J14" s="450"/>
    </row>
    <row r="15" spans="1:10" ht="16.5" customHeight="1" thickBot="1" x14ac:dyDescent="0.35">
      <c r="A15" s="487"/>
      <c r="B15" s="481" t="s">
        <v>222</v>
      </c>
      <c r="C15" s="444" t="s">
        <v>196</v>
      </c>
      <c r="D15" s="507">
        <v>40.792027002359333</v>
      </c>
      <c r="E15" s="507">
        <v>40.13183274762811</v>
      </c>
      <c r="F15" s="503">
        <v>38380.156999999999</v>
      </c>
      <c r="G15" s="503">
        <v>39346.334999999999</v>
      </c>
      <c r="H15" s="326"/>
      <c r="I15" s="450"/>
      <c r="J15" s="450"/>
    </row>
    <row r="16" spans="1:10" ht="16.5" customHeight="1" x14ac:dyDescent="0.3">
      <c r="A16" s="487"/>
      <c r="B16" s="409" t="s">
        <v>220</v>
      </c>
      <c r="C16" s="445"/>
      <c r="D16" s="528">
        <v>0</v>
      </c>
      <c r="E16" s="528">
        <v>0</v>
      </c>
      <c r="F16" s="528">
        <f>'tab3'!F16</f>
        <v>0</v>
      </c>
      <c r="G16" s="528"/>
      <c r="H16" s="326"/>
      <c r="I16" s="450"/>
      <c r="J16" s="450"/>
    </row>
    <row r="17" spans="1:10" ht="16.5" customHeight="1" x14ac:dyDescent="0.3">
      <c r="A17" s="487"/>
      <c r="B17" s="483" t="s">
        <v>230</v>
      </c>
      <c r="C17" s="409" t="s">
        <v>53</v>
      </c>
      <c r="D17" s="508">
        <v>9.5121293001334095</v>
      </c>
      <c r="E17" s="508">
        <v>9.9342667559592073</v>
      </c>
      <c r="F17" s="504">
        <v>8949.7150000000001</v>
      </c>
      <c r="G17" s="504">
        <v>9739.8240000000005</v>
      </c>
      <c r="H17" s="326"/>
      <c r="I17" s="450"/>
      <c r="J17" s="450"/>
    </row>
    <row r="18" spans="1:10" ht="16.5" customHeight="1" x14ac:dyDescent="0.3">
      <c r="A18" s="487"/>
      <c r="B18" s="483" t="s">
        <v>231</v>
      </c>
      <c r="C18" s="409" t="s">
        <v>55</v>
      </c>
      <c r="D18" s="508">
        <v>5.8521726480490912</v>
      </c>
      <c r="E18" s="508">
        <v>5.4600736661224936</v>
      </c>
      <c r="F18" s="504">
        <v>5506.1570000000002</v>
      </c>
      <c r="G18" s="504">
        <v>5353.2039999999997</v>
      </c>
      <c r="H18" s="326"/>
      <c r="I18" s="450"/>
      <c r="J18" s="450"/>
    </row>
    <row r="19" spans="1:10" ht="22.9" customHeight="1" x14ac:dyDescent="0.3">
      <c r="A19" s="487"/>
      <c r="B19" s="483" t="s">
        <v>232</v>
      </c>
      <c r="C19" s="409" t="s">
        <v>488</v>
      </c>
      <c r="D19" s="508">
        <v>18.675166155100975</v>
      </c>
      <c r="E19" s="508">
        <v>18.659984664060843</v>
      </c>
      <c r="F19" s="504">
        <v>17570.977999999999</v>
      </c>
      <c r="G19" s="504">
        <v>18294.754000000001</v>
      </c>
      <c r="H19" s="326"/>
      <c r="I19" s="450"/>
      <c r="J19" s="450"/>
    </row>
    <row r="20" spans="1:10" ht="16.5" customHeight="1" x14ac:dyDescent="0.3">
      <c r="A20" s="487"/>
      <c r="B20" s="485" t="s">
        <v>229</v>
      </c>
      <c r="C20" s="445"/>
      <c r="D20" s="508">
        <v>0.2146068477068083</v>
      </c>
      <c r="E20" s="508">
        <v>0.18024084226222356</v>
      </c>
      <c r="F20" s="504">
        <v>201.91800000000001</v>
      </c>
      <c r="G20" s="504">
        <v>176.71299999999999</v>
      </c>
      <c r="H20" s="326"/>
      <c r="I20" s="450"/>
      <c r="J20" s="450"/>
    </row>
    <row r="21" spans="1:10" ht="16.5" customHeight="1" x14ac:dyDescent="0.3">
      <c r="A21" s="487"/>
      <c r="B21" s="483" t="s">
        <v>233</v>
      </c>
      <c r="C21" s="409" t="s">
        <v>60</v>
      </c>
      <c r="D21" s="508">
        <v>1.2063060708999132</v>
      </c>
      <c r="E21" s="508">
        <v>1.0782433875733237</v>
      </c>
      <c r="F21" s="504">
        <v>1134.982</v>
      </c>
      <c r="G21" s="504">
        <v>1057.1389999999999</v>
      </c>
      <c r="H21" s="326"/>
      <c r="I21" s="450"/>
      <c r="J21" s="450"/>
    </row>
    <row r="22" spans="1:10" ht="16.5" customHeight="1" x14ac:dyDescent="0.3">
      <c r="A22" s="487"/>
      <c r="B22" s="483" t="s">
        <v>234</v>
      </c>
      <c r="C22" s="409" t="s">
        <v>62</v>
      </c>
      <c r="D22" s="508">
        <v>0.49444453501760255</v>
      </c>
      <c r="E22" s="508">
        <v>0.50641094850040314</v>
      </c>
      <c r="F22" s="504">
        <v>465.21</v>
      </c>
      <c r="G22" s="504">
        <v>496.49900000000002</v>
      </c>
      <c r="H22" s="326"/>
      <c r="I22" s="450"/>
      <c r="J22" s="450"/>
    </row>
    <row r="23" spans="1:10" ht="16.5" customHeight="1" x14ac:dyDescent="0.3">
      <c r="A23" s="487"/>
      <c r="B23" s="483" t="s">
        <v>235</v>
      </c>
      <c r="C23" s="409" t="s">
        <v>483</v>
      </c>
      <c r="D23" s="508">
        <v>2.8968183238030387</v>
      </c>
      <c r="E23" s="508">
        <v>1.8761538368093258</v>
      </c>
      <c r="F23" s="504">
        <v>2725.5410000000002</v>
      </c>
      <c r="G23" s="504">
        <v>1839.432</v>
      </c>
      <c r="H23" s="326"/>
      <c r="I23" s="450"/>
      <c r="J23" s="450"/>
    </row>
    <row r="24" spans="1:10" ht="16.5" customHeight="1" x14ac:dyDescent="0.3">
      <c r="A24" s="487"/>
      <c r="B24" s="483" t="s">
        <v>267</v>
      </c>
      <c r="C24" s="409" t="s">
        <v>66</v>
      </c>
      <c r="D24" s="508">
        <v>0.29875520473040762</v>
      </c>
      <c r="E24" s="508">
        <v>0.21104374547997864</v>
      </c>
      <c r="F24" s="504">
        <v>281.09100000000001</v>
      </c>
      <c r="G24" s="504">
        <v>206.91300000000001</v>
      </c>
      <c r="H24" s="326"/>
      <c r="I24" s="450"/>
      <c r="J24" s="450"/>
    </row>
    <row r="25" spans="1:10" ht="16.5" customHeight="1" thickBot="1" x14ac:dyDescent="0.35">
      <c r="A25" s="487"/>
      <c r="B25" s="486" t="s">
        <v>545</v>
      </c>
      <c r="C25" s="446"/>
      <c r="D25" s="510">
        <v>1.856234764624896</v>
      </c>
      <c r="E25" s="510">
        <v>2.4056557431225358</v>
      </c>
      <c r="F25" s="506">
        <f>F15-F17-F18-F19-F21-F22-F23-F24</f>
        <v>1746.4830000000006</v>
      </c>
      <c r="G25" s="506">
        <f>G15-G17-G18-G19-G21-G22-G23-G24</f>
        <v>2358.5700000000002</v>
      </c>
      <c r="H25" s="326"/>
      <c r="I25" s="450"/>
      <c r="J25" s="450"/>
    </row>
    <row r="26" spans="1:10" x14ac:dyDescent="0.3">
      <c r="B26" s="455" t="s">
        <v>544</v>
      </c>
      <c r="G26" s="443" t="s">
        <v>519</v>
      </c>
      <c r="H26" s="326"/>
    </row>
    <row r="27" spans="1:10" x14ac:dyDescent="0.3">
      <c r="B27" s="392" t="s">
        <v>543</v>
      </c>
      <c r="C27" s="124"/>
      <c r="D27" s="468"/>
      <c r="E27" s="468"/>
      <c r="F27" s="468"/>
      <c r="G27" s="468"/>
      <c r="H27" s="468"/>
    </row>
    <row r="28" spans="1:10" x14ac:dyDescent="0.3">
      <c r="B28" s="614" t="s">
        <v>610</v>
      </c>
      <c r="C28" s="614"/>
      <c r="D28" s="614"/>
      <c r="E28" s="614"/>
      <c r="F28" s="614"/>
      <c r="G28" s="614"/>
      <c r="H28" s="326"/>
    </row>
    <row r="29" spans="1:10" x14ac:dyDescent="0.3">
      <c r="D29" s="471"/>
      <c r="E29" s="471"/>
      <c r="F29" s="471"/>
      <c r="G29" s="471"/>
      <c r="H29" s="471"/>
    </row>
    <row r="30" spans="1:10" x14ac:dyDescent="0.3">
      <c r="D30" s="522"/>
      <c r="E30" s="522"/>
      <c r="F30" s="522"/>
      <c r="G30" s="522"/>
    </row>
  </sheetData>
  <mergeCells count="1">
    <mergeCell ref="B28:G28"/>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7"/>
  <dimension ref="A1:H28"/>
  <sheetViews>
    <sheetView showGridLines="0" workbookViewId="0">
      <selection activeCell="B33" sqref="B33"/>
    </sheetView>
  </sheetViews>
  <sheetFormatPr defaultColWidth="9.140625" defaultRowHeight="16.5" customHeight="1" x14ac:dyDescent="0.25"/>
  <cols>
    <col min="1" max="1" width="9.140625" style="333"/>
    <col min="2" max="2" width="59.85546875" style="333" customWidth="1"/>
    <col min="3" max="5" width="8.42578125" style="333" bestFit="1" customWidth="1"/>
    <col min="6" max="6" width="12.5703125" style="333" bestFit="1" customWidth="1"/>
    <col min="7" max="16384" width="9.140625" style="333"/>
  </cols>
  <sheetData>
    <row r="1" spans="1:7" ht="16.5" customHeight="1" x14ac:dyDescent="0.3">
      <c r="A1" s="343"/>
    </row>
    <row r="3" spans="1:7" ht="16.5" customHeight="1" thickBot="1" x14ac:dyDescent="0.3">
      <c r="B3" s="317" t="s">
        <v>320</v>
      </c>
      <c r="C3" s="332"/>
      <c r="D3" s="332"/>
      <c r="E3" s="332"/>
      <c r="F3" s="332"/>
    </row>
    <row r="4" spans="1:7" s="334" customFormat="1" ht="16.5" customHeight="1" x14ac:dyDescent="0.3">
      <c r="B4" s="364"/>
      <c r="C4" s="365">
        <v>2017</v>
      </c>
      <c r="D4" s="365">
        <v>2018</v>
      </c>
      <c r="E4" s="365">
        <v>2019</v>
      </c>
      <c r="F4" s="365">
        <v>2020</v>
      </c>
    </row>
    <row r="5" spans="1:7" s="334" customFormat="1" ht="15.75" customHeight="1" thickBot="1" x14ac:dyDescent="0.35">
      <c r="B5" s="389"/>
      <c r="C5" s="389" t="s">
        <v>29</v>
      </c>
      <c r="D5" s="389" t="s">
        <v>3</v>
      </c>
      <c r="E5" s="389" t="s">
        <v>3</v>
      </c>
      <c r="F5" s="389" t="s">
        <v>3</v>
      </c>
    </row>
    <row r="6" spans="1:7" ht="12.75" x14ac:dyDescent="0.25">
      <c r="B6" s="408" t="s">
        <v>522</v>
      </c>
      <c r="C6" s="515">
        <v>631.81200000000001</v>
      </c>
      <c r="D6" s="516">
        <v>1.0662380221272929</v>
      </c>
      <c r="E6" s="516">
        <v>0.99867996674117065</v>
      </c>
      <c r="F6" s="516">
        <v>0.55781201829042848</v>
      </c>
      <c r="G6" s="449"/>
    </row>
    <row r="7" spans="1:7" ht="12.75" x14ac:dyDescent="0.25">
      <c r="B7" s="532" t="s">
        <v>531</v>
      </c>
      <c r="C7" s="515">
        <v>440.24799999999999</v>
      </c>
      <c r="D7" s="516">
        <v>0.83476479927583469</v>
      </c>
      <c r="E7" s="516">
        <v>0.61116260965492364</v>
      </c>
      <c r="F7" s="516">
        <v>0.120565827078078</v>
      </c>
      <c r="G7" s="449"/>
    </row>
    <row r="8" spans="1:7" ht="25.5" x14ac:dyDescent="0.25">
      <c r="B8" s="408" t="s">
        <v>304</v>
      </c>
      <c r="C8" s="515">
        <v>-3.1451992364568166</v>
      </c>
      <c r="D8" s="516">
        <v>-1.4397961216359358E-2</v>
      </c>
      <c r="E8" s="516">
        <v>-6.6902418696432649E-3</v>
      </c>
      <c r="F8" s="516">
        <v>-4.4274331281400186E-4</v>
      </c>
    </row>
    <row r="9" spans="1:7" ht="16.5" customHeight="1" x14ac:dyDescent="0.25">
      <c r="B9" s="408" t="s">
        <v>540</v>
      </c>
      <c r="C9" s="512">
        <v>331.73420848302698</v>
      </c>
      <c r="D9" s="511">
        <v>-5.7268626651265406E-2</v>
      </c>
      <c r="E9" s="511">
        <v>-7.0445349907424681E-2</v>
      </c>
      <c r="F9" s="511">
        <v>-4.1791767148440531E-2</v>
      </c>
    </row>
    <row r="10" spans="1:7" ht="16.5" customHeight="1" thickBot="1" x14ac:dyDescent="0.3">
      <c r="B10" s="400" t="s">
        <v>532</v>
      </c>
      <c r="C10" s="513">
        <v>0</v>
      </c>
      <c r="D10" s="514">
        <v>0</v>
      </c>
      <c r="E10" s="513">
        <v>0</v>
      </c>
      <c r="F10" s="513">
        <v>0</v>
      </c>
    </row>
    <row r="11" spans="1:7" ht="16.5" customHeight="1" x14ac:dyDescent="0.25">
      <c r="B11" s="124"/>
      <c r="C11" s="124"/>
      <c r="D11" s="124"/>
      <c r="E11" s="124"/>
      <c r="F11" s="402" t="s">
        <v>519</v>
      </c>
    </row>
    <row r="12" spans="1:7" ht="16.5" customHeight="1" x14ac:dyDescent="0.25">
      <c r="B12" s="124"/>
      <c r="C12" s="124"/>
      <c r="D12" s="124"/>
      <c r="E12" s="124"/>
      <c r="F12" s="124"/>
    </row>
    <row r="13" spans="1:7" ht="16.5" customHeight="1" x14ac:dyDescent="0.25">
      <c r="B13" s="124"/>
      <c r="C13" s="233"/>
      <c r="D13" s="233"/>
      <c r="E13" s="233"/>
      <c r="F13" s="124"/>
    </row>
    <row r="14" spans="1:7" ht="16.5" customHeight="1" x14ac:dyDescent="0.25">
      <c r="C14" s="337"/>
      <c r="D14" s="337"/>
      <c r="E14" s="337"/>
    </row>
    <row r="15" spans="1:7" ht="16.5" customHeight="1" x14ac:dyDescent="0.25">
      <c r="C15" s="337"/>
      <c r="D15" s="337"/>
      <c r="E15" s="337"/>
    </row>
    <row r="16" spans="1:7" ht="16.5" customHeight="1" x14ac:dyDescent="0.25">
      <c r="C16" s="337"/>
      <c r="D16" s="414"/>
      <c r="E16" s="415"/>
      <c r="F16" s="335"/>
    </row>
    <row r="17" spans="3:8" ht="16.5" customHeight="1" x14ac:dyDescent="0.25">
      <c r="C17" s="337"/>
      <c r="D17" s="336"/>
      <c r="E17" s="415"/>
      <c r="F17" s="335"/>
    </row>
    <row r="18" spans="3:8" ht="16.5" customHeight="1" x14ac:dyDescent="0.25">
      <c r="C18" s="337"/>
      <c r="D18" s="337"/>
      <c r="E18" s="337"/>
    </row>
    <row r="19" spans="3:8" ht="16.5" customHeight="1" x14ac:dyDescent="0.25">
      <c r="C19" s="337"/>
      <c r="D19" s="337"/>
      <c r="E19" s="337"/>
    </row>
    <row r="20" spans="3:8" ht="16.5" customHeight="1" x14ac:dyDescent="0.25">
      <c r="D20" s="337"/>
      <c r="E20" s="337"/>
      <c r="F20" s="337"/>
      <c r="G20" s="337"/>
      <c r="H20" s="337"/>
    </row>
    <row r="21" spans="3:8" ht="16.5" customHeight="1" x14ac:dyDescent="0.25">
      <c r="D21" s="337"/>
      <c r="E21" s="337"/>
      <c r="F21" s="337"/>
      <c r="G21" s="337"/>
      <c r="H21" s="337"/>
    </row>
    <row r="22" spans="3:8" ht="16.5" customHeight="1" x14ac:dyDescent="0.25">
      <c r="D22" s="338"/>
      <c r="E22" s="338"/>
      <c r="F22" s="339"/>
      <c r="G22" s="339"/>
      <c r="H22" s="337"/>
    </row>
    <row r="23" spans="3:8" ht="16.5" customHeight="1" x14ac:dyDescent="0.25">
      <c r="D23" s="338"/>
      <c r="E23" s="338"/>
      <c r="F23" s="339"/>
      <c r="G23" s="339"/>
      <c r="H23" s="337"/>
    </row>
    <row r="24" spans="3:8" ht="16.5" customHeight="1" x14ac:dyDescent="0.25">
      <c r="D24" s="338"/>
      <c r="E24" s="338"/>
      <c r="F24" s="339"/>
      <c r="G24" s="339"/>
      <c r="H24" s="337"/>
    </row>
    <row r="25" spans="3:8" ht="16.5" customHeight="1" x14ac:dyDescent="0.25">
      <c r="D25" s="337"/>
      <c r="E25" s="337"/>
      <c r="F25" s="339"/>
      <c r="G25" s="337"/>
      <c r="H25" s="337"/>
    </row>
    <row r="26" spans="3:8" ht="16.5" customHeight="1" x14ac:dyDescent="0.25">
      <c r="D26" s="337"/>
      <c r="E26" s="337"/>
      <c r="F26" s="337"/>
      <c r="G26" s="337"/>
      <c r="H26" s="337"/>
    </row>
    <row r="27" spans="3:8" ht="16.5" customHeight="1" x14ac:dyDescent="0.25">
      <c r="D27" s="337"/>
      <c r="E27" s="337"/>
      <c r="F27" s="337"/>
      <c r="G27" s="337"/>
      <c r="H27" s="337"/>
    </row>
    <row r="28" spans="3:8" ht="16.5" customHeight="1" x14ac:dyDescent="0.25">
      <c r="D28" s="337"/>
      <c r="E28" s="337"/>
      <c r="F28" s="337"/>
      <c r="G28" s="337"/>
      <c r="H28" s="337"/>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8"/>
  <dimension ref="A1:F10"/>
  <sheetViews>
    <sheetView showGridLines="0" workbookViewId="0">
      <selection activeCell="A31" sqref="A31"/>
    </sheetView>
  </sheetViews>
  <sheetFormatPr defaultRowHeight="16.5" x14ac:dyDescent="0.3"/>
  <cols>
    <col min="2" max="2" width="22.42578125" customWidth="1"/>
    <col min="4" max="4" width="13.140625" customWidth="1"/>
    <col min="5" max="5" width="6.28515625" bestFit="1" customWidth="1"/>
    <col min="6" max="6" width="17" customWidth="1"/>
  </cols>
  <sheetData>
    <row r="1" spans="1:6" x14ac:dyDescent="0.3">
      <c r="A1" s="343"/>
    </row>
    <row r="3" spans="1:6" ht="17.25" thickBot="1" x14ac:dyDescent="0.35">
      <c r="B3" s="317" t="s">
        <v>321</v>
      </c>
      <c r="C3" s="317"/>
      <c r="D3" s="317"/>
      <c r="E3" s="317"/>
      <c r="F3" s="317"/>
    </row>
    <row r="4" spans="1:6" s="124" customFormat="1" ht="16.5" customHeight="1" x14ac:dyDescent="0.25">
      <c r="B4" s="416"/>
      <c r="C4" s="615">
        <v>2019</v>
      </c>
      <c r="D4" s="615"/>
      <c r="E4" s="616">
        <v>2020</v>
      </c>
      <c r="F4" s="616"/>
    </row>
    <row r="5" spans="1:6" ht="17.25" thickBot="1" x14ac:dyDescent="0.35">
      <c r="B5" s="357"/>
      <c r="C5" s="417" t="s">
        <v>3</v>
      </c>
      <c r="D5" s="417" t="s">
        <v>288</v>
      </c>
      <c r="E5" s="417" t="s">
        <v>3</v>
      </c>
      <c r="F5" s="417" t="s">
        <v>288</v>
      </c>
    </row>
    <row r="6" spans="1:6" x14ac:dyDescent="0.3">
      <c r="B6" s="500" t="s">
        <v>286</v>
      </c>
      <c r="C6" s="501">
        <v>4.2200284666181203</v>
      </c>
      <c r="D6" s="501">
        <v>10.668742636801824</v>
      </c>
      <c r="E6" s="501">
        <v>4.2618223716055326</v>
      </c>
      <c r="F6" s="501">
        <v>10.668742636801824</v>
      </c>
    </row>
    <row r="7" spans="1:6" x14ac:dyDescent="0.3">
      <c r="B7" s="500" t="s">
        <v>287</v>
      </c>
      <c r="C7" s="501">
        <v>7.35906094836868</v>
      </c>
      <c r="D7" s="501">
        <v>18.604596610601231</v>
      </c>
      <c r="E7" s="501">
        <v>7.6129018315392702</v>
      </c>
      <c r="F7" s="501">
        <v>18.96973377571253</v>
      </c>
    </row>
    <row r="8" spans="1:6" ht="17.25" thickBot="1" x14ac:dyDescent="0.35">
      <c r="B8" s="502" t="s">
        <v>325</v>
      </c>
      <c r="C8" s="498">
        <v>6.162926529558186E-2</v>
      </c>
      <c r="D8" s="498">
        <v>0.15356703489664281</v>
      </c>
      <c r="E8" s="498">
        <v>6.162926529558186E-2</v>
      </c>
      <c r="F8" s="498">
        <v>0.15356703489664281</v>
      </c>
    </row>
    <row r="9" spans="1:6" ht="16.5" customHeight="1" x14ac:dyDescent="0.3">
      <c r="B9" s="617" t="s">
        <v>485</v>
      </c>
      <c r="C9" s="617"/>
      <c r="D9" s="617"/>
      <c r="E9" s="617"/>
      <c r="F9" s="617"/>
    </row>
    <row r="10" spans="1:6" x14ac:dyDescent="0.3">
      <c r="F10" s="420" t="s">
        <v>519</v>
      </c>
    </row>
  </sheetData>
  <mergeCells count="3">
    <mergeCell ref="C4:D4"/>
    <mergeCell ref="E4:F4"/>
    <mergeCell ref="B9:F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9"/>
  <dimension ref="B3:P19"/>
  <sheetViews>
    <sheetView showGridLines="0" workbookViewId="0">
      <selection activeCell="N20" sqref="N20"/>
    </sheetView>
  </sheetViews>
  <sheetFormatPr defaultColWidth="9.140625" defaultRowHeight="16.5" x14ac:dyDescent="0.3"/>
  <cols>
    <col min="1" max="1" width="9.140625" style="343"/>
    <col min="2" max="2" width="23.28515625" style="343" bestFit="1" customWidth="1"/>
    <col min="3" max="3" width="12.42578125" style="343" customWidth="1"/>
    <col min="4" max="13" width="9.140625" style="343"/>
    <col min="14" max="14" width="9.85546875" style="343" bestFit="1" customWidth="1"/>
    <col min="15" max="16384" width="9.140625" style="343"/>
  </cols>
  <sheetData>
    <row r="3" spans="2:16" ht="17.25" thickBot="1" x14ac:dyDescent="0.35">
      <c r="B3" s="317" t="s">
        <v>303</v>
      </c>
      <c r="C3" s="317"/>
      <c r="D3" s="317"/>
      <c r="E3" s="317"/>
      <c r="F3" s="317"/>
      <c r="G3" s="342"/>
    </row>
    <row r="4" spans="2:16" x14ac:dyDescent="0.3">
      <c r="B4" s="456" t="s">
        <v>289</v>
      </c>
      <c r="C4" s="452" t="s">
        <v>290</v>
      </c>
      <c r="D4" s="618">
        <v>2019</v>
      </c>
      <c r="E4" s="618"/>
      <c r="F4" s="618">
        <v>2020</v>
      </c>
      <c r="G4" s="618"/>
      <c r="H4" s="344"/>
    </row>
    <row r="5" spans="2:16" ht="17.25" thickBot="1" x14ac:dyDescent="0.35">
      <c r="B5" s="457"/>
      <c r="C5" s="418"/>
      <c r="D5" s="419" t="s">
        <v>3</v>
      </c>
      <c r="E5" s="419" t="s">
        <v>288</v>
      </c>
      <c r="F5" s="419" t="s">
        <v>291</v>
      </c>
      <c r="G5" s="458" t="s">
        <v>288</v>
      </c>
    </row>
    <row r="6" spans="2:16" x14ac:dyDescent="0.3">
      <c r="B6" s="451" t="s">
        <v>292</v>
      </c>
      <c r="C6" s="407">
        <v>1</v>
      </c>
      <c r="D6" s="497">
        <v>4.8294990324654137</v>
      </c>
      <c r="E6" s="497">
        <v>12.209557980386839</v>
      </c>
      <c r="F6" s="497">
        <v>5.1327306016492003</v>
      </c>
      <c r="G6" s="497">
        <v>12.789674057316901</v>
      </c>
      <c r="H6" s="345"/>
      <c r="I6" s="345"/>
      <c r="K6" s="345"/>
      <c r="L6" s="345"/>
      <c r="N6" s="345"/>
      <c r="O6" s="345"/>
      <c r="P6" s="345"/>
    </row>
    <row r="7" spans="2:16" x14ac:dyDescent="0.3">
      <c r="B7" s="451" t="s">
        <v>293</v>
      </c>
      <c r="C7" s="407">
        <v>2</v>
      </c>
      <c r="D7" s="497">
        <v>1.2221594160221643</v>
      </c>
      <c r="E7" s="497">
        <v>3.0897668994004914</v>
      </c>
      <c r="F7" s="497">
        <v>1.1149110819666446</v>
      </c>
      <c r="G7" s="497">
        <v>2.7781215200856697</v>
      </c>
      <c r="I7" s="344"/>
    </row>
    <row r="8" spans="2:16" x14ac:dyDescent="0.3">
      <c r="B8" s="451" t="s">
        <v>294</v>
      </c>
      <c r="C8" s="407">
        <v>3</v>
      </c>
      <c r="D8" s="497">
        <v>2.0949787447885502</v>
      </c>
      <c r="E8" s="497">
        <v>5.2963597839497094</v>
      </c>
      <c r="F8" s="497">
        <v>2.2298242038606544</v>
      </c>
      <c r="G8" s="497">
        <v>5.556248123236891</v>
      </c>
      <c r="H8" s="345"/>
      <c r="I8" s="346"/>
      <c r="K8" s="345"/>
      <c r="L8" s="345"/>
    </row>
    <row r="9" spans="2:16" x14ac:dyDescent="0.3">
      <c r="B9" s="451" t="s">
        <v>295</v>
      </c>
      <c r="C9" s="407">
        <v>4</v>
      </c>
      <c r="D9" s="497">
        <v>4.0769721145958098</v>
      </c>
      <c r="E9" s="497">
        <v>10.307078867384444</v>
      </c>
      <c r="F9" s="497">
        <v>3.5020167455917859</v>
      </c>
      <c r="G9" s="497">
        <v>8.7262816219096404</v>
      </c>
      <c r="H9" s="345"/>
      <c r="I9" s="345"/>
      <c r="K9" s="345"/>
      <c r="L9" s="345"/>
    </row>
    <row r="10" spans="2:16" x14ac:dyDescent="0.3">
      <c r="B10" s="451" t="s">
        <v>296</v>
      </c>
      <c r="C10" s="407">
        <v>5</v>
      </c>
      <c r="D10" s="497">
        <v>0.61776498159776505</v>
      </c>
      <c r="E10" s="497">
        <v>1.5617846303242917</v>
      </c>
      <c r="F10" s="497">
        <v>0.73630056294576118</v>
      </c>
      <c r="G10" s="497">
        <v>1.8347045538040583</v>
      </c>
    </row>
    <row r="11" spans="2:16" x14ac:dyDescent="0.3">
      <c r="B11" s="451" t="s">
        <v>297</v>
      </c>
      <c r="C11" s="407">
        <v>6</v>
      </c>
      <c r="D11" s="497">
        <v>0.39886850524296763</v>
      </c>
      <c r="E11" s="497">
        <v>1.0083878490453184</v>
      </c>
      <c r="F11" s="497">
        <v>0.35053805858173537</v>
      </c>
      <c r="G11" s="497">
        <v>0.87346635970033804</v>
      </c>
    </row>
    <row r="12" spans="2:16" x14ac:dyDescent="0.3">
      <c r="B12" s="451" t="s">
        <v>298</v>
      </c>
      <c r="C12" s="407">
        <v>7</v>
      </c>
      <c r="D12" s="497">
        <v>7.35906094836868</v>
      </c>
      <c r="E12" s="497">
        <v>18.604596610601231</v>
      </c>
      <c r="F12" s="497">
        <v>7.6129018315392702</v>
      </c>
      <c r="G12" s="497">
        <v>18.96973377571253</v>
      </c>
      <c r="H12" s="345"/>
      <c r="I12" s="345"/>
      <c r="K12" s="345"/>
      <c r="L12" s="345"/>
    </row>
    <row r="13" spans="2:16" x14ac:dyDescent="0.3">
      <c r="B13" s="451" t="s">
        <v>299</v>
      </c>
      <c r="C13" s="407">
        <v>8</v>
      </c>
      <c r="D13" s="497">
        <v>0.95696556010681</v>
      </c>
      <c r="E13" s="497">
        <v>2.4193247400637383</v>
      </c>
      <c r="F13" s="497">
        <v>1.0323480817425512</v>
      </c>
      <c r="G13" s="497">
        <v>2.5723920665037801</v>
      </c>
    </row>
    <row r="14" spans="2:16" x14ac:dyDescent="0.3">
      <c r="B14" s="451" t="s">
        <v>300</v>
      </c>
      <c r="C14" s="407">
        <v>9</v>
      </c>
      <c r="D14" s="497">
        <v>4.2200284666181203</v>
      </c>
      <c r="E14" s="497">
        <v>10.668742636801824</v>
      </c>
      <c r="F14" s="497">
        <v>4.2618223716055326</v>
      </c>
      <c r="G14" s="497">
        <v>10.61955579852609</v>
      </c>
      <c r="H14" s="345"/>
      <c r="I14" s="345"/>
      <c r="K14" s="345"/>
      <c r="L14" s="345"/>
    </row>
    <row r="15" spans="2:16" ht="17.25" thickBot="1" x14ac:dyDescent="0.35">
      <c r="B15" s="357" t="s">
        <v>301</v>
      </c>
      <c r="C15" s="411">
        <v>10</v>
      </c>
      <c r="D15" s="498">
        <v>13.778770810263635</v>
      </c>
      <c r="E15" s="498">
        <v>34.834400002042116</v>
      </c>
      <c r="F15" s="498">
        <v>14.158439208144969</v>
      </c>
      <c r="G15" s="498">
        <v>35.279822123204099</v>
      </c>
      <c r="H15" s="345"/>
      <c r="I15" s="345"/>
      <c r="K15" s="345"/>
      <c r="L15" s="345"/>
    </row>
    <row r="16" spans="2:16" ht="17.25" thickBot="1" x14ac:dyDescent="0.35">
      <c r="B16" s="459" t="s">
        <v>302</v>
      </c>
      <c r="C16" s="412" t="s">
        <v>196</v>
      </c>
      <c r="D16" s="499">
        <v>39.555068580069921</v>
      </c>
      <c r="E16" s="499">
        <v>100</v>
      </c>
      <c r="F16" s="499">
        <v>40.131832747628103</v>
      </c>
      <c r="G16" s="499">
        <v>100</v>
      </c>
      <c r="H16" s="345"/>
      <c r="I16" s="345"/>
      <c r="K16" s="345"/>
      <c r="L16" s="345"/>
    </row>
    <row r="17" spans="2:9" ht="66" customHeight="1" x14ac:dyDescent="0.3">
      <c r="B17" s="617" t="s">
        <v>311</v>
      </c>
      <c r="C17" s="617"/>
      <c r="D17" s="617"/>
      <c r="E17" s="617"/>
      <c r="F17" s="617"/>
      <c r="G17" s="617"/>
      <c r="H17" s="345"/>
      <c r="I17" s="345"/>
    </row>
    <row r="18" spans="2:9" x14ac:dyDescent="0.3">
      <c r="B18" s="124"/>
      <c r="C18" s="124"/>
      <c r="D18" s="124"/>
      <c r="E18" s="124"/>
      <c r="F18" s="124"/>
      <c r="G18" s="124"/>
    </row>
    <row r="19" spans="2:9" x14ac:dyDescent="0.3">
      <c r="B19" s="124"/>
      <c r="C19" s="124"/>
      <c r="D19" s="472"/>
      <c r="E19" s="472"/>
      <c r="F19" s="472"/>
      <c r="G19" s="472"/>
      <c r="H19" s="472"/>
    </row>
  </sheetData>
  <mergeCells count="3">
    <mergeCell ref="D4:E4"/>
    <mergeCell ref="F4:G4"/>
    <mergeCell ref="B17:G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tabColor rgb="FFFF0000"/>
  </sheetPr>
  <dimension ref="A1:U79"/>
  <sheetViews>
    <sheetView topLeftCell="L1" zoomScaleNormal="100" workbookViewId="0">
      <selection activeCell="L14" sqref="L14"/>
    </sheetView>
  </sheetViews>
  <sheetFormatPr defaultRowHeight="16.5" x14ac:dyDescent="0.3"/>
  <cols>
    <col min="1" max="1" width="64.7109375" bestFit="1" customWidth="1"/>
    <col min="4" max="4" width="7.140625" bestFit="1" customWidth="1"/>
    <col min="5" max="5" width="13.5703125" style="3" customWidth="1"/>
    <col min="6" max="6" width="4.140625" style="3" bestFit="1" customWidth="1"/>
    <col min="7" max="7" width="3.140625" customWidth="1"/>
    <col min="8" max="8" width="25.140625" customWidth="1"/>
    <col min="10" max="10" width="7.28515625" bestFit="1" customWidth="1"/>
    <col min="11" max="11" width="3.140625" customWidth="1"/>
    <col min="12" max="12" width="43.7109375" customWidth="1"/>
    <col min="13" max="13" width="10.140625" bestFit="1" customWidth="1"/>
    <col min="14" max="15" width="9.140625" style="3"/>
    <col min="16" max="16" width="44.85546875" style="3" customWidth="1"/>
    <col min="17" max="18" width="9.140625" style="3"/>
    <col min="19" max="19" width="45" style="3" customWidth="1"/>
  </cols>
  <sheetData>
    <row r="1" spans="1:20" x14ac:dyDescent="0.3">
      <c r="A1" s="236" t="s">
        <v>330</v>
      </c>
      <c r="B1" s="579" t="s">
        <v>29</v>
      </c>
      <c r="C1" s="581" t="s">
        <v>3</v>
      </c>
      <c r="H1" s="583" t="s">
        <v>331</v>
      </c>
      <c r="I1" s="584"/>
      <c r="J1" s="585"/>
    </row>
    <row r="2" spans="1:20" ht="17.25" thickBot="1" x14ac:dyDescent="0.35">
      <c r="A2" s="237" t="s">
        <v>332</v>
      </c>
      <c r="B2" s="580"/>
      <c r="C2" s="582"/>
      <c r="H2" s="573" t="s">
        <v>333</v>
      </c>
      <c r="I2" s="574"/>
      <c r="J2" s="238">
        <v>-2000394</v>
      </c>
      <c r="L2" s="239" t="s">
        <v>334</v>
      </c>
      <c r="M2" s="240">
        <f>J2/1000</f>
        <v>-2000.394</v>
      </c>
      <c r="N2" s="241"/>
    </row>
    <row r="3" spans="1:20" ht="17.25" thickBot="1" x14ac:dyDescent="0.35">
      <c r="A3" s="242" t="s">
        <v>335</v>
      </c>
      <c r="B3" s="243">
        <v>-2000</v>
      </c>
      <c r="C3" s="244">
        <v>-2.64</v>
      </c>
      <c r="H3" s="586" t="s">
        <v>336</v>
      </c>
      <c r="I3" s="587"/>
      <c r="J3" s="245">
        <v>-1150005</v>
      </c>
      <c r="L3" s="239" t="s">
        <v>337</v>
      </c>
      <c r="M3" s="240">
        <f>M4+M17</f>
        <v>-198.86999999999998</v>
      </c>
      <c r="N3" s="246">
        <f>N34-M2</f>
        <v>-198.7679999999998</v>
      </c>
      <c r="O3" s="247">
        <f>N3-M3</f>
        <v>0.1020000000001744</v>
      </c>
      <c r="P3" s="129" t="str">
        <f>L2</f>
        <v>Schválený rozpočet VS schodok (ESA95)</v>
      </c>
      <c r="Q3" s="248">
        <f>M2</f>
        <v>-2000.394</v>
      </c>
      <c r="S3" s="129" t="str">
        <f>P3</f>
        <v>Schválený rozpočet VS schodok (ESA95)</v>
      </c>
      <c r="T3" s="248">
        <f>Q3</f>
        <v>-2000.394</v>
      </c>
    </row>
    <row r="4" spans="1:20" x14ac:dyDescent="0.3">
      <c r="A4" s="249" t="s">
        <v>338</v>
      </c>
      <c r="B4" s="250">
        <v>639</v>
      </c>
      <c r="C4" s="251">
        <v>0.85</v>
      </c>
      <c r="H4" s="569" t="s">
        <v>339</v>
      </c>
      <c r="I4" s="570"/>
      <c r="J4" s="252">
        <v>787237</v>
      </c>
      <c r="M4" s="253">
        <f>M5+M7+M16</f>
        <v>-43.900000000000006</v>
      </c>
      <c r="N4" s="254">
        <f>B5+B16+B20+B25-M4</f>
        <v>-9.9999999999994316E-2</v>
      </c>
      <c r="O4" s="255" t="s">
        <v>340</v>
      </c>
      <c r="P4" s="129" t="str">
        <f>L3</f>
        <v>Zmeny oproti schválenému rozpočtu</v>
      </c>
      <c r="Q4" s="248">
        <f>Q5+Q6+Q15+Q16+Q17+Q18+Q19+Q20+Q25</f>
        <v>-198.86999999999995</v>
      </c>
      <c r="S4" s="129" t="str">
        <f t="shared" ref="S4:S31" si="0">P4</f>
        <v>Zmeny oproti schválenému rozpočtu</v>
      </c>
      <c r="T4" s="248">
        <f t="shared" ref="T4:T31" si="1">Q4</f>
        <v>-198.86999999999995</v>
      </c>
    </row>
    <row r="5" spans="1:20" x14ac:dyDescent="0.3">
      <c r="A5" s="256" t="s">
        <v>341</v>
      </c>
      <c r="B5" s="257">
        <v>705</v>
      </c>
      <c r="C5" s="251">
        <v>0.94</v>
      </c>
      <c r="E5" s="3" t="str">
        <f>A5</f>
        <v>Daňové a odvodové príjmy verejnej správy</v>
      </c>
      <c r="F5" s="3">
        <f>B5</f>
        <v>705</v>
      </c>
      <c r="H5" s="588" t="s">
        <v>342</v>
      </c>
      <c r="I5" s="589"/>
      <c r="J5" s="258">
        <v>362768</v>
      </c>
      <c r="L5" s="259" t="s">
        <v>341</v>
      </c>
      <c r="M5" s="260">
        <f>B5</f>
        <v>705</v>
      </c>
      <c r="P5" s="259" t="str">
        <f>L5</f>
        <v>Daňové a odvodové príjmy verejnej správy</v>
      </c>
      <c r="Q5" s="261">
        <f>M5+M6</f>
        <v>440</v>
      </c>
      <c r="S5" s="259" t="str">
        <f t="shared" si="0"/>
        <v>Daňové a odvodové príjmy verejnej správy</v>
      </c>
      <c r="T5" s="261">
        <f t="shared" si="1"/>
        <v>440</v>
      </c>
    </row>
    <row r="6" spans="1:20" x14ac:dyDescent="0.3">
      <c r="A6" s="262" t="s">
        <v>343</v>
      </c>
      <c r="B6" s="314">
        <v>587</v>
      </c>
      <c r="C6" s="264">
        <v>0.78</v>
      </c>
      <c r="E6" s="265" t="s">
        <v>344</v>
      </c>
      <c r="F6" s="3">
        <v>-263</v>
      </c>
      <c r="H6" s="569" t="s">
        <v>345</v>
      </c>
      <c r="I6" s="570"/>
      <c r="J6" s="252">
        <v>621044</v>
      </c>
      <c r="L6" s="265" t="s">
        <v>346</v>
      </c>
      <c r="M6" s="266">
        <f>B33</f>
        <v>-265</v>
      </c>
      <c r="P6" s="129" t="str">
        <f t="shared" ref="P6:P15" si="2">L7</f>
        <v>Vybrané nedaňové príjmy</v>
      </c>
      <c r="Q6" s="248">
        <f t="shared" ref="Q6:Q15" si="3">M7</f>
        <v>-667.91800000000001</v>
      </c>
      <c r="S6" s="129" t="str">
        <f t="shared" si="0"/>
        <v>Vybrané nedaňové príjmy</v>
      </c>
      <c r="T6" s="248">
        <f t="shared" si="1"/>
        <v>-667.91800000000001</v>
      </c>
    </row>
    <row r="7" spans="1:20" x14ac:dyDescent="0.3">
      <c r="A7" s="262" t="s">
        <v>347</v>
      </c>
      <c r="B7" s="263">
        <v>210</v>
      </c>
      <c r="C7" s="264">
        <v>0.28000000000000003</v>
      </c>
      <c r="E7" s="3" t="s">
        <v>348</v>
      </c>
      <c r="H7" s="569" t="s">
        <v>349</v>
      </c>
      <c r="I7" s="570"/>
      <c r="J7" s="252">
        <v>-263614</v>
      </c>
      <c r="L7" s="129" t="s">
        <v>350</v>
      </c>
      <c r="M7" s="267">
        <f>M8+M12+M14+M13+M15</f>
        <v>-667.91800000000001</v>
      </c>
      <c r="P7" s="265" t="str">
        <f t="shared" si="2"/>
        <v>Výpadok príjmov z dividend</v>
      </c>
      <c r="Q7" s="4">
        <f t="shared" si="3"/>
        <v>-570.91800000000001</v>
      </c>
      <c r="S7" s="265" t="str">
        <f t="shared" si="0"/>
        <v>Výpadok príjmov z dividend</v>
      </c>
      <c r="T7" s="4">
        <f t="shared" si="1"/>
        <v>-570.91800000000001</v>
      </c>
    </row>
    <row r="8" spans="1:20" x14ac:dyDescent="0.3">
      <c r="A8" s="262" t="s">
        <v>351</v>
      </c>
      <c r="B8" s="263">
        <v>-58</v>
      </c>
      <c r="C8" s="264">
        <v>-0.08</v>
      </c>
      <c r="E8" s="265" t="s">
        <v>352</v>
      </c>
      <c r="F8" s="268">
        <v>-570.91800000000001</v>
      </c>
      <c r="H8" s="569" t="s">
        <v>353</v>
      </c>
      <c r="I8" s="570"/>
      <c r="J8" s="252">
        <v>-557737</v>
      </c>
      <c r="L8" s="265" t="s">
        <v>354</v>
      </c>
      <c r="M8" s="269">
        <v>-570.91800000000001</v>
      </c>
      <c r="P8" s="140" t="str">
        <f t="shared" si="2"/>
        <v xml:space="preserve"> - SPP</v>
      </c>
      <c r="Q8" s="4">
        <f t="shared" si="3"/>
        <v>-467.72500000000002</v>
      </c>
      <c r="S8" s="140" t="str">
        <f t="shared" si="0"/>
        <v xml:space="preserve"> - SPP</v>
      </c>
      <c r="T8" s="4">
        <f t="shared" si="1"/>
        <v>-467.72500000000002</v>
      </c>
    </row>
    <row r="9" spans="1:20" x14ac:dyDescent="0.3">
      <c r="A9" s="262" t="s">
        <v>355</v>
      </c>
      <c r="B9" s="263">
        <v>-34</v>
      </c>
      <c r="C9" s="264">
        <v>-0.05</v>
      </c>
      <c r="E9" s="140" t="s">
        <v>356</v>
      </c>
      <c r="F9" s="268">
        <v>-365.32499999999999</v>
      </c>
      <c r="H9" s="569" t="s">
        <v>357</v>
      </c>
      <c r="I9" s="570"/>
      <c r="J9" s="252">
        <v>445059</v>
      </c>
      <c r="L9" s="140" t="s">
        <v>356</v>
      </c>
      <c r="M9" s="268">
        <f>-365.325-102.4</f>
        <v>-467.72500000000002</v>
      </c>
      <c r="P9" s="140" t="str">
        <f t="shared" si="2"/>
        <v xml:space="preserve"> - SEPS</v>
      </c>
      <c r="Q9" s="4">
        <f t="shared" si="3"/>
        <v>-78.177000000000007</v>
      </c>
      <c r="S9" s="140" t="str">
        <f t="shared" si="0"/>
        <v xml:space="preserve"> - SEPS</v>
      </c>
      <c r="T9" s="4">
        <f t="shared" si="1"/>
        <v>-78.177000000000007</v>
      </c>
    </row>
    <row r="10" spans="1:20" x14ac:dyDescent="0.3">
      <c r="A10" s="256" t="s">
        <v>358</v>
      </c>
      <c r="B10" s="257">
        <v>23</v>
      </c>
      <c r="C10" s="251">
        <v>0.03</v>
      </c>
      <c r="E10" s="140" t="s">
        <v>359</v>
      </c>
      <c r="F10" s="268">
        <v>-78.177000000000007</v>
      </c>
      <c r="H10" s="569" t="s">
        <v>360</v>
      </c>
      <c r="I10" s="570"/>
      <c r="J10" s="252">
        <f>SUM(J11:J17)</f>
        <v>-138585</v>
      </c>
      <c r="L10" s="140" t="s">
        <v>359</v>
      </c>
      <c r="M10" s="268">
        <v>-78.177000000000007</v>
      </c>
      <c r="P10" s="140" t="str">
        <f t="shared" si="2"/>
        <v xml:space="preserve"> - ostatné</v>
      </c>
      <c r="Q10" s="4">
        <f t="shared" si="3"/>
        <v>-25.015999999999991</v>
      </c>
      <c r="S10" s="140" t="str">
        <f t="shared" si="0"/>
        <v xml:space="preserve"> - ostatné</v>
      </c>
      <c r="T10" s="4">
        <f t="shared" si="1"/>
        <v>-25.015999999999991</v>
      </c>
    </row>
    <row r="11" spans="1:20" x14ac:dyDescent="0.3">
      <c r="A11" s="270" t="s">
        <v>361</v>
      </c>
      <c r="B11" s="271">
        <v>683</v>
      </c>
      <c r="C11" s="272">
        <v>0.91</v>
      </c>
      <c r="E11" s="140" t="s">
        <v>362</v>
      </c>
      <c r="F11" s="268">
        <v>-127.416</v>
      </c>
      <c r="H11" s="577" t="s">
        <v>363</v>
      </c>
      <c r="I11" s="578"/>
      <c r="J11" s="273">
        <v>464</v>
      </c>
      <c r="L11" s="140" t="s">
        <v>1</v>
      </c>
      <c r="M11" s="268">
        <f>-127.416+102.4</f>
        <v>-25.015999999999991</v>
      </c>
      <c r="P11" s="265" t="str">
        <f t="shared" si="2"/>
        <v>Výpadok z predaja emisných kvót</v>
      </c>
      <c r="Q11" s="4">
        <f t="shared" si="3"/>
        <v>-61</v>
      </c>
      <c r="S11" s="265" t="str">
        <f t="shared" si="0"/>
        <v>Výpadok z predaja emisných kvót</v>
      </c>
      <c r="T11" s="4">
        <f t="shared" si="1"/>
        <v>-61</v>
      </c>
    </row>
    <row r="12" spans="1:20" x14ac:dyDescent="0.3">
      <c r="A12" s="262" t="s">
        <v>364</v>
      </c>
      <c r="B12" s="274">
        <v>308</v>
      </c>
      <c r="C12" s="264">
        <v>0.41</v>
      </c>
      <c r="E12" s="265" t="s">
        <v>365</v>
      </c>
      <c r="H12" s="577" t="s">
        <v>366</v>
      </c>
      <c r="I12" s="578"/>
      <c r="J12" s="273">
        <v>21425</v>
      </c>
      <c r="L12" s="265" t="s">
        <v>365</v>
      </c>
      <c r="M12" s="275">
        <f>B24</f>
        <v>-61</v>
      </c>
      <c r="P12" s="265" t="str">
        <f t="shared" si="2"/>
        <v>Výpadok z predaja digitálnej dividendy</v>
      </c>
      <c r="Q12" s="4">
        <f t="shared" si="3"/>
        <v>-87</v>
      </c>
      <c r="S12" s="265" t="str">
        <f t="shared" si="0"/>
        <v>Výpadok z predaja digitálnej dividendy</v>
      </c>
      <c r="T12" s="4">
        <f t="shared" si="1"/>
        <v>-87</v>
      </c>
    </row>
    <row r="13" spans="1:20" x14ac:dyDescent="0.3">
      <c r="A13" s="262" t="s">
        <v>367</v>
      </c>
      <c r="B13" s="274">
        <v>243</v>
      </c>
      <c r="C13" s="264">
        <v>0.32</v>
      </c>
      <c r="H13" s="577" t="s">
        <v>368</v>
      </c>
      <c r="I13" s="578"/>
      <c r="J13" s="273">
        <v>-126839</v>
      </c>
      <c r="L13" s="265" t="s">
        <v>369</v>
      </c>
      <c r="M13" s="275">
        <f>B22</f>
        <v>-87</v>
      </c>
      <c r="P13" s="265" t="str">
        <f t="shared" si="2"/>
        <v>Pokuta PMÚ - dopr. kartel</v>
      </c>
      <c r="Q13" s="4">
        <f t="shared" si="3"/>
        <v>45</v>
      </c>
      <c r="S13" s="265" t="str">
        <f t="shared" si="0"/>
        <v>Pokuta PMÚ - dopr. kartel</v>
      </c>
      <c r="T13" s="4">
        <f t="shared" si="1"/>
        <v>45</v>
      </c>
    </row>
    <row r="14" spans="1:20" x14ac:dyDescent="0.3">
      <c r="A14" s="262" t="s">
        <v>370</v>
      </c>
      <c r="B14" s="274">
        <v>81</v>
      </c>
      <c r="C14" s="264">
        <v>0.11</v>
      </c>
      <c r="H14" s="577" t="s">
        <v>371</v>
      </c>
      <c r="I14" s="578"/>
      <c r="J14" s="273">
        <v>1706</v>
      </c>
      <c r="L14" s="265" t="s">
        <v>372</v>
      </c>
      <c r="M14" s="275">
        <f>B18</f>
        <v>45</v>
      </c>
      <c r="P14" s="265" t="str">
        <f t="shared" si="2"/>
        <v>Ostatné</v>
      </c>
      <c r="Q14" s="4">
        <f t="shared" si="3"/>
        <v>6</v>
      </c>
      <c r="S14" s="265" t="str">
        <f t="shared" si="0"/>
        <v>Ostatné</v>
      </c>
      <c r="T14" s="4">
        <f t="shared" si="1"/>
        <v>6</v>
      </c>
    </row>
    <row r="15" spans="1:20" x14ac:dyDescent="0.3">
      <c r="A15" s="262" t="s">
        <v>373</v>
      </c>
      <c r="B15" s="274">
        <v>51</v>
      </c>
      <c r="C15" s="264">
        <v>7.0000000000000007E-2</v>
      </c>
      <c r="H15" s="577" t="s">
        <v>374</v>
      </c>
      <c r="I15" s="578"/>
      <c r="J15" s="273">
        <f>163880-250000</f>
        <v>-86120</v>
      </c>
      <c r="L15" s="265" t="s">
        <v>375</v>
      </c>
      <c r="M15" s="275">
        <f>B17+B23+B19+B26</f>
        <v>6</v>
      </c>
      <c r="P15" s="129" t="str">
        <f t="shared" si="2"/>
        <v>Korekcie k EÚ fondom (zníženie EU príjmov)</v>
      </c>
      <c r="Q15" s="248">
        <f t="shared" si="3"/>
        <v>-80.981999999999999</v>
      </c>
      <c r="S15" s="129" t="str">
        <f t="shared" si="0"/>
        <v>Korekcie k EÚ fondom (zníženie EU príjmov)</v>
      </c>
      <c r="T15" s="248">
        <f t="shared" si="1"/>
        <v>-80.981999999999999</v>
      </c>
    </row>
    <row r="16" spans="1:20" x14ac:dyDescent="0.3">
      <c r="A16" s="270" t="s">
        <v>376</v>
      </c>
      <c r="B16" s="276">
        <v>126</v>
      </c>
      <c r="C16" s="272">
        <v>0.17</v>
      </c>
      <c r="H16" s="577" t="s">
        <v>377</v>
      </c>
      <c r="I16" s="578"/>
      <c r="J16" s="273">
        <f>-63400+86120</f>
        <v>22720</v>
      </c>
      <c r="L16" s="129" t="s">
        <v>378</v>
      </c>
      <c r="M16" s="277">
        <f>J40/1000</f>
        <v>-80.981999999999999</v>
      </c>
      <c r="N16" s="267"/>
      <c r="P16" s="129" t="str">
        <f t="shared" ref="P16:Q18" si="4">L18</f>
        <v xml:space="preserve">Úspora výdavkov na spolufinancovanie a do rozpočtu EÚ </v>
      </c>
      <c r="Q16" s="248">
        <f t="shared" si="4"/>
        <v>234</v>
      </c>
      <c r="S16" s="129" t="str">
        <f t="shared" si="0"/>
        <v xml:space="preserve">Úspora výdavkov na spolufinancovanie a do rozpočtu EÚ </v>
      </c>
      <c r="T16" s="248">
        <f t="shared" si="1"/>
        <v>234</v>
      </c>
    </row>
    <row r="17" spans="1:21" x14ac:dyDescent="0.3">
      <c r="A17" s="262" t="s">
        <v>306</v>
      </c>
      <c r="B17" s="263">
        <v>60</v>
      </c>
      <c r="C17" s="264">
        <v>0.08</v>
      </c>
      <c r="E17" s="3" t="s">
        <v>379</v>
      </c>
      <c r="F17" s="3">
        <f>B17</f>
        <v>60</v>
      </c>
      <c r="H17" s="577" t="s">
        <v>380</v>
      </c>
      <c r="I17" s="578"/>
      <c r="J17" s="273">
        <v>28059</v>
      </c>
      <c r="M17" s="253">
        <f>M18+M19+M20+M21+M22+N24+M29+M23</f>
        <v>-154.96999999999997</v>
      </c>
      <c r="N17" s="278">
        <f>B29+B39+B44+B53+B11+B34+B35+B36+B37-M17</f>
        <v>-3.0000000000029559E-2</v>
      </c>
      <c r="O17" s="255" t="s">
        <v>340</v>
      </c>
      <c r="P17" s="129" t="str">
        <f t="shared" si="4"/>
        <v>Dlh zdravotníckych zariadení</v>
      </c>
      <c r="Q17" s="248">
        <f t="shared" si="4"/>
        <v>-60</v>
      </c>
      <c r="S17" s="129" t="str">
        <f t="shared" si="0"/>
        <v>Dlh zdravotníckych zariadení</v>
      </c>
      <c r="T17" s="248">
        <f t="shared" si="1"/>
        <v>-60</v>
      </c>
    </row>
    <row r="18" spans="1:21" x14ac:dyDescent="0.3">
      <c r="A18" s="262" t="s">
        <v>381</v>
      </c>
      <c r="B18" s="279">
        <v>45</v>
      </c>
      <c r="C18" s="264">
        <v>0.06</v>
      </c>
      <c r="E18" s="3" t="s">
        <v>372</v>
      </c>
      <c r="F18" s="3">
        <f>B18</f>
        <v>45</v>
      </c>
      <c r="H18" s="569" t="s">
        <v>382</v>
      </c>
      <c r="I18" s="570"/>
      <c r="J18" s="252">
        <v>20382</v>
      </c>
      <c r="L18" s="280" t="s">
        <v>383</v>
      </c>
      <c r="M18" s="281">
        <f>SUM(B34:B35)</f>
        <v>234</v>
      </c>
      <c r="P18" s="129" t="str">
        <f t="shared" si="4"/>
        <v>Šetrenie z dlhovej brzdy (viazanie 3%)</v>
      </c>
      <c r="Q18" s="248">
        <f t="shared" si="4"/>
        <v>304.875</v>
      </c>
      <c r="S18" s="129" t="str">
        <f t="shared" si="0"/>
        <v>Šetrenie z dlhovej brzdy (viazanie 3%)</v>
      </c>
      <c r="T18" s="248">
        <f t="shared" si="1"/>
        <v>304.875</v>
      </c>
    </row>
    <row r="19" spans="1:21" x14ac:dyDescent="0.3">
      <c r="A19" s="262" t="s">
        <v>384</v>
      </c>
      <c r="B19" s="282">
        <v>21</v>
      </c>
      <c r="C19" s="264">
        <v>0.03</v>
      </c>
      <c r="H19" s="569" t="s">
        <v>385</v>
      </c>
      <c r="I19" s="570"/>
      <c r="J19" s="252">
        <v>191394</v>
      </c>
      <c r="L19" s="283" t="s">
        <v>386</v>
      </c>
      <c r="M19" s="269">
        <f>J41/1000</f>
        <v>-60</v>
      </c>
      <c r="P19" s="267" t="str">
        <f>L22</f>
        <v>Nižšie transfery štátneho rozpočtu a ostatné</v>
      </c>
      <c r="Q19" s="248">
        <f>M22+M21</f>
        <v>21.244999999999997</v>
      </c>
      <c r="S19" s="267" t="str">
        <f t="shared" si="0"/>
        <v>Nižšie transfery štátneho rozpočtu a ostatné</v>
      </c>
      <c r="T19" s="248">
        <f t="shared" si="1"/>
        <v>21.244999999999997</v>
      </c>
    </row>
    <row r="20" spans="1:21" x14ac:dyDescent="0.3">
      <c r="A20" s="270" t="s">
        <v>387</v>
      </c>
      <c r="B20" s="276">
        <v>-786</v>
      </c>
      <c r="C20" s="272">
        <v>-1.05</v>
      </c>
      <c r="H20" s="569" t="s">
        <v>388</v>
      </c>
      <c r="I20" s="570"/>
      <c r="J20" s="252">
        <f>J21+J22</f>
        <v>64083</v>
      </c>
      <c r="L20" s="283" t="s">
        <v>389</v>
      </c>
      <c r="M20" s="269">
        <f>J29/1000</f>
        <v>304.875</v>
      </c>
      <c r="P20" s="129" t="str">
        <f t="shared" ref="P20:P30" si="5">L24</f>
        <v>Hospodárenie nových subjektov VS</v>
      </c>
      <c r="Q20" s="248">
        <f>N24</f>
        <v>-99.089999999999975</v>
      </c>
      <c r="S20" s="129" t="s">
        <v>482</v>
      </c>
      <c r="T20" s="248">
        <f>Q21+Q22+Q23+Q24+Q25</f>
        <v>-390.09</v>
      </c>
      <c r="U20">
        <v>-12</v>
      </c>
    </row>
    <row r="21" spans="1:21" x14ac:dyDescent="0.3">
      <c r="A21" s="262" t="s">
        <v>390</v>
      </c>
      <c r="B21" s="279">
        <v>-571</v>
      </c>
      <c r="C21" s="264">
        <v>-0.76</v>
      </c>
      <c r="H21" s="577" t="s">
        <v>391</v>
      </c>
      <c r="I21" s="578"/>
      <c r="J21" s="273">
        <f>64083-21500</f>
        <v>42583</v>
      </c>
      <c r="L21" s="283" t="s">
        <v>392</v>
      </c>
      <c r="M21" s="269">
        <v>-6</v>
      </c>
      <c r="O21" s="140"/>
      <c r="P21" s="285" t="str">
        <f t="shared" si="5"/>
        <v>Dopravné podniky miest (BA, BB, ZA, KE)</v>
      </c>
      <c r="Q21" s="4">
        <f>N25</f>
        <v>-155</v>
      </c>
      <c r="S21" s="285"/>
      <c r="T21" s="4"/>
    </row>
    <row r="22" spans="1:21" x14ac:dyDescent="0.3">
      <c r="A22" s="262" t="s">
        <v>393</v>
      </c>
      <c r="B22" s="279">
        <v>-87</v>
      </c>
      <c r="C22" s="264">
        <v>-0.12</v>
      </c>
      <c r="E22" s="3" t="s">
        <v>394</v>
      </c>
      <c r="F22" s="3">
        <f>B22</f>
        <v>-87</v>
      </c>
      <c r="H22" s="577" t="s">
        <v>395</v>
      </c>
      <c r="I22" s="578"/>
      <c r="J22" s="273">
        <v>21500</v>
      </c>
      <c r="L22" s="283" t="s">
        <v>481</v>
      </c>
      <c r="M22" s="268">
        <f>B53+B32+(D65+D66+D67+D68+D69+D70+D71+D74+D75)/1000</f>
        <v>27.244999999999997</v>
      </c>
      <c r="P22" s="285" t="str">
        <f t="shared" si="5"/>
        <v>Železnice SR</v>
      </c>
      <c r="Q22" s="4">
        <f>N26</f>
        <v>-5.5369999999999777</v>
      </c>
      <c r="S22" s="285"/>
      <c r="T22" s="4"/>
    </row>
    <row r="23" spans="1:21" x14ac:dyDescent="0.3">
      <c r="A23" s="262" t="s">
        <v>396</v>
      </c>
      <c r="B23" s="282">
        <v>-67</v>
      </c>
      <c r="C23" s="264">
        <v>-0.09</v>
      </c>
      <c r="H23" s="569" t="s">
        <v>397</v>
      </c>
      <c r="I23" s="570"/>
      <c r="J23" s="252">
        <v>137959</v>
      </c>
      <c r="L23" s="283" t="s">
        <v>477</v>
      </c>
      <c r="M23" s="284">
        <f>B33</f>
        <v>-265</v>
      </c>
      <c r="P23" s="285" t="str">
        <f t="shared" si="5"/>
        <v>Národná diaľničná spoločnosť, a. s.</v>
      </c>
      <c r="Q23" s="4">
        <f>N27</f>
        <v>44.447000000000003</v>
      </c>
      <c r="S23" s="285"/>
      <c r="T23" s="4"/>
    </row>
    <row r="24" spans="1:21" x14ac:dyDescent="0.3">
      <c r="A24" s="262" t="s">
        <v>398</v>
      </c>
      <c r="B24" s="279">
        <v>-61</v>
      </c>
      <c r="C24" s="264">
        <v>-0.08</v>
      </c>
      <c r="E24" s="3" t="s">
        <v>399</v>
      </c>
      <c r="F24" s="3">
        <f>B24</f>
        <v>-61</v>
      </c>
      <c r="H24" s="569" t="s">
        <v>400</v>
      </c>
      <c r="I24" s="570"/>
      <c r="J24" s="252">
        <f>SUM(J25:J29)</f>
        <v>250044</v>
      </c>
      <c r="L24" s="283" t="s">
        <v>401</v>
      </c>
      <c r="M24" s="286">
        <f>M25+M26+M27+M28</f>
        <v>1.8899999999999992</v>
      </c>
      <c r="N24" s="268">
        <f>N25+N26+N27+N28</f>
        <v>-99.089999999999975</v>
      </c>
      <c r="P24" s="285" t="str">
        <f t="shared" si="5"/>
        <v>Agentúra pre núdzové zásoby ropy a ropných výrobkov</v>
      </c>
      <c r="Q24" s="4">
        <f>N28</f>
        <v>17</v>
      </c>
      <c r="S24" s="285"/>
      <c r="T24" s="4"/>
    </row>
    <row r="25" spans="1:21" x14ac:dyDescent="0.3">
      <c r="A25" s="256" t="s">
        <v>402</v>
      </c>
      <c r="B25" s="257">
        <v>-89</v>
      </c>
      <c r="C25" s="251">
        <v>-0.12</v>
      </c>
      <c r="H25" s="577" t="s">
        <v>403</v>
      </c>
      <c r="I25" s="578"/>
      <c r="J25" s="273">
        <v>-44841</v>
      </c>
      <c r="L25" s="285" t="str">
        <f>H45</f>
        <v>Dopravné podniky miest (BA, BB, ZA, KE)</v>
      </c>
      <c r="M25" s="286">
        <f>J45/1000</f>
        <v>-32.170999999999999</v>
      </c>
      <c r="N25" s="268">
        <f>B14+B42</f>
        <v>-155</v>
      </c>
      <c r="O25" s="268"/>
      <c r="P25" s="287" t="str">
        <f t="shared" si="5"/>
        <v>Zhoršené hospodárenie ostatných subjektov</v>
      </c>
      <c r="Q25" s="248">
        <f t="shared" ref="Q25:Q30" si="6">M29</f>
        <v>-291</v>
      </c>
      <c r="S25" s="287"/>
      <c r="T25" s="248"/>
    </row>
    <row r="26" spans="1:21" x14ac:dyDescent="0.3">
      <c r="A26" s="262" t="s">
        <v>404</v>
      </c>
      <c r="B26" s="282">
        <v>-8</v>
      </c>
      <c r="C26" s="264">
        <v>-0.01</v>
      </c>
      <c r="H26" s="577" t="s">
        <v>405</v>
      </c>
      <c r="I26" s="578"/>
      <c r="J26" s="273">
        <f>277092-304875</f>
        <v>-27783</v>
      </c>
      <c r="L26" s="285" t="str">
        <f>H55</f>
        <v>Železnice SR</v>
      </c>
      <c r="M26" s="286">
        <f>J55/1000</f>
        <v>-6.96</v>
      </c>
      <c r="N26" s="268">
        <f>B12+B40+D72/1000</f>
        <v>-5.5369999999999777</v>
      </c>
      <c r="P26" s="285" t="str">
        <f t="shared" si="5"/>
        <v>Územná samospráva</v>
      </c>
      <c r="Q26" s="4">
        <f t="shared" si="6"/>
        <v>-25</v>
      </c>
      <c r="S26" s="285"/>
      <c r="T26" s="4"/>
    </row>
    <row r="27" spans="1:21" x14ac:dyDescent="0.3">
      <c r="A27" s="262" t="s">
        <v>406</v>
      </c>
      <c r="B27" s="279">
        <v>-81</v>
      </c>
      <c r="C27" s="264">
        <v>-0.11</v>
      </c>
      <c r="E27" s="3" t="s">
        <v>407</v>
      </c>
      <c r="F27" s="3">
        <f>B27</f>
        <v>-81</v>
      </c>
      <c r="H27" s="577" t="s">
        <v>408</v>
      </c>
      <c r="I27" s="578"/>
      <c r="J27" s="273">
        <v>30349</v>
      </c>
      <c r="L27" s="285" t="str">
        <f>H57</f>
        <v>Národná diaľničná spoločnosť, a. s.</v>
      </c>
      <c r="M27" s="286">
        <f>J57/1000</f>
        <v>37.177</v>
      </c>
      <c r="N27" s="268">
        <f>B13+B41+D73/1000</f>
        <v>44.447000000000003</v>
      </c>
      <c r="P27" s="285" t="str">
        <f t="shared" si="5"/>
        <v>Verejné zdravotné poistenie</v>
      </c>
      <c r="Q27" s="4">
        <f t="shared" si="6"/>
        <v>-117</v>
      </c>
      <c r="S27" s="285"/>
      <c r="T27" s="4"/>
    </row>
    <row r="28" spans="1:21" x14ac:dyDescent="0.3">
      <c r="A28" s="249" t="s">
        <v>409</v>
      </c>
      <c r="B28" s="250">
        <v>-838</v>
      </c>
      <c r="C28" s="251">
        <v>-1.1200000000000001</v>
      </c>
      <c r="H28" s="577" t="s">
        <v>410</v>
      </c>
      <c r="I28" s="578"/>
      <c r="J28" s="273">
        <f>-137173+124617</f>
        <v>-12556</v>
      </c>
      <c r="L28" s="285" t="str">
        <f>H58</f>
        <v>Agentúra pre núdzové zásoby ropy a ropných výrobkov</v>
      </c>
      <c r="M28" s="286">
        <f>J58/1000</f>
        <v>3.8439999999999999</v>
      </c>
      <c r="N28" s="268">
        <f>B15+B43</f>
        <v>17</v>
      </c>
      <c r="P28" s="285" t="str">
        <f t="shared" si="5"/>
        <v>Verejné vysoké školy</v>
      </c>
      <c r="Q28" s="4">
        <f t="shared" si="6"/>
        <v>-51</v>
      </c>
      <c r="S28" s="285"/>
      <c r="T28" s="4"/>
    </row>
    <row r="29" spans="1:21" x14ac:dyDescent="0.3">
      <c r="A29" s="256" t="s">
        <v>411</v>
      </c>
      <c r="B29" s="257">
        <v>705</v>
      </c>
      <c r="C29" s="251">
        <v>0.94</v>
      </c>
      <c r="H29" s="577" t="s">
        <v>412</v>
      </c>
      <c r="I29" s="578"/>
      <c r="J29" s="273">
        <v>304875</v>
      </c>
      <c r="L29" s="283" t="s">
        <v>413</v>
      </c>
      <c r="M29" s="268">
        <f>B44</f>
        <v>-291</v>
      </c>
      <c r="N29" s="288"/>
      <c r="P29" s="285" t="str">
        <f t="shared" si="5"/>
        <v>Ostatné</v>
      </c>
      <c r="Q29" s="4">
        <f t="shared" si="6"/>
        <v>-98</v>
      </c>
      <c r="S29" s="285"/>
      <c r="T29" s="4"/>
    </row>
    <row r="30" spans="1:21" x14ac:dyDescent="0.3">
      <c r="A30" s="262" t="s">
        <v>414</v>
      </c>
      <c r="B30" s="274">
        <v>564</v>
      </c>
      <c r="C30" s="264">
        <v>0.75</v>
      </c>
      <c r="H30" s="569" t="s">
        <v>415</v>
      </c>
      <c r="I30" s="570"/>
      <c r="J30" s="252">
        <v>-7489</v>
      </c>
      <c r="L30" s="285" t="s">
        <v>475</v>
      </c>
      <c r="M30" s="268">
        <f>B45</f>
        <v>-25</v>
      </c>
      <c r="P30" s="259" t="str">
        <f t="shared" si="5"/>
        <v>Očakávaný schodok VS (ESA2010)</v>
      </c>
      <c r="Q30" s="261">
        <f t="shared" si="6"/>
        <v>-2199.2640000000001</v>
      </c>
      <c r="S30" s="259" t="str">
        <f t="shared" si="0"/>
        <v>Očakávaný schodok VS (ESA2010)</v>
      </c>
      <c r="T30" s="261">
        <f t="shared" si="1"/>
        <v>-2199.2640000000001</v>
      </c>
    </row>
    <row r="31" spans="1:21" x14ac:dyDescent="0.3">
      <c r="A31" s="262" t="s">
        <v>416</v>
      </c>
      <c r="B31" s="279">
        <v>305</v>
      </c>
      <c r="C31" s="264">
        <v>0.41</v>
      </c>
      <c r="E31" s="3" t="s">
        <v>417</v>
      </c>
      <c r="F31" s="3">
        <f>B31</f>
        <v>305</v>
      </c>
      <c r="H31" s="569" t="s">
        <v>418</v>
      </c>
      <c r="I31" s="570"/>
      <c r="J31" s="252">
        <v>-30344</v>
      </c>
      <c r="L31" s="285" t="s">
        <v>419</v>
      </c>
      <c r="M31" s="268">
        <f>B47</f>
        <v>-117</v>
      </c>
      <c r="P31" s="3" t="s">
        <v>478</v>
      </c>
      <c r="Q31" s="4">
        <f>-M6</f>
        <v>265</v>
      </c>
      <c r="S31" s="3" t="str">
        <f t="shared" si="0"/>
        <v>p.m. vplyv ESA2010</v>
      </c>
      <c r="T31" s="4">
        <f t="shared" si="1"/>
        <v>265</v>
      </c>
    </row>
    <row r="32" spans="1:21" x14ac:dyDescent="0.3">
      <c r="A32" s="262" t="s">
        <v>420</v>
      </c>
      <c r="B32" s="274">
        <v>101</v>
      </c>
      <c r="C32" s="264">
        <v>0.13</v>
      </c>
      <c r="H32" s="569" t="s">
        <v>421</v>
      </c>
      <c r="I32" s="570"/>
      <c r="J32" s="252">
        <v>0</v>
      </c>
      <c r="L32" s="285" t="s">
        <v>422</v>
      </c>
      <c r="M32" s="289">
        <f>B49</f>
        <v>-51</v>
      </c>
    </row>
    <row r="33" spans="1:17" x14ac:dyDescent="0.3">
      <c r="A33" s="262" t="s">
        <v>423</v>
      </c>
      <c r="B33" s="263">
        <v>-265</v>
      </c>
      <c r="C33" s="264">
        <v>-0.35</v>
      </c>
      <c r="E33" s="290" t="s">
        <v>424</v>
      </c>
      <c r="F33" s="3">
        <f>B33</f>
        <v>-265</v>
      </c>
      <c r="H33" s="569" t="s">
        <v>425</v>
      </c>
      <c r="I33" s="570"/>
      <c r="J33" s="252">
        <v>-1000</v>
      </c>
      <c r="L33" s="285" t="s">
        <v>375</v>
      </c>
      <c r="M33" s="268">
        <f>M29-M30-M31-M32</f>
        <v>-98</v>
      </c>
      <c r="P33" s="3" t="s">
        <v>480</v>
      </c>
    </row>
    <row r="34" spans="1:17" x14ac:dyDescent="0.3">
      <c r="A34" s="291" t="s">
        <v>426</v>
      </c>
      <c r="B34" s="292">
        <v>191</v>
      </c>
      <c r="C34" s="251">
        <v>0.25</v>
      </c>
      <c r="E34" s="3" t="s">
        <v>427</v>
      </c>
      <c r="F34" s="3">
        <f>B34</f>
        <v>191</v>
      </c>
      <c r="H34" s="569" t="s">
        <v>428</v>
      </c>
      <c r="I34" s="570"/>
      <c r="J34" s="252">
        <v>1334</v>
      </c>
      <c r="L34" s="293" t="s">
        <v>429</v>
      </c>
      <c r="M34" s="294">
        <f>M2+M3</f>
        <v>-2199.2640000000001</v>
      </c>
      <c r="N34" s="295">
        <v>-2199.1619999999998</v>
      </c>
      <c r="P34" s="3" t="s">
        <v>476</v>
      </c>
      <c r="Q34" s="312">
        <v>263.61399999999998</v>
      </c>
    </row>
    <row r="35" spans="1:17" x14ac:dyDescent="0.3">
      <c r="A35" s="291" t="s">
        <v>388</v>
      </c>
      <c r="B35" s="292">
        <v>43</v>
      </c>
      <c r="C35" s="251">
        <v>0.06</v>
      </c>
      <c r="E35" s="3" t="str">
        <f>A35</f>
        <v>Odvod do rozpočtu EÚ</v>
      </c>
      <c r="F35" s="3">
        <f>B35</f>
        <v>43</v>
      </c>
      <c r="H35" s="569" t="s">
        <v>430</v>
      </c>
      <c r="I35" s="570"/>
      <c r="J35" s="252">
        <v>-3421</v>
      </c>
      <c r="P35" s="3" t="s">
        <v>479</v>
      </c>
      <c r="Q35" s="312">
        <v>1.2284701840840349</v>
      </c>
    </row>
    <row r="36" spans="1:17" x14ac:dyDescent="0.3">
      <c r="A36" s="291" t="s">
        <v>431</v>
      </c>
      <c r="B36" s="292">
        <v>-6</v>
      </c>
      <c r="C36" s="251">
        <v>-0.01</v>
      </c>
      <c r="E36" s="3" t="str">
        <f>A36</f>
        <v>Úrokové náklady verejnej správy</v>
      </c>
      <c r="F36" s="3">
        <f>B36</f>
        <v>-6</v>
      </c>
      <c r="H36" s="569" t="s">
        <v>432</v>
      </c>
      <c r="I36" s="570"/>
      <c r="J36" s="252">
        <v>-2930</v>
      </c>
      <c r="Q36" s="4">
        <f>Q34+Q35</f>
        <v>264.84247018408399</v>
      </c>
    </row>
    <row r="37" spans="1:17" x14ac:dyDescent="0.3">
      <c r="A37" s="291" t="s">
        <v>386</v>
      </c>
      <c r="B37" s="292">
        <v>-60</v>
      </c>
      <c r="C37" s="251">
        <v>-0.08</v>
      </c>
      <c r="E37" s="3" t="str">
        <f>A37</f>
        <v>Dlh zdravotníckych zariadení</v>
      </c>
      <c r="F37" s="3">
        <f>B37</f>
        <v>-60</v>
      </c>
      <c r="H37" s="569" t="s">
        <v>433</v>
      </c>
      <c r="I37" s="570"/>
      <c r="J37" s="252">
        <v>-21500</v>
      </c>
    </row>
    <row r="38" spans="1:17" x14ac:dyDescent="0.3">
      <c r="A38" s="256" t="s">
        <v>434</v>
      </c>
      <c r="B38" s="296">
        <v>-1686</v>
      </c>
      <c r="C38" s="251">
        <v>-2.2400000000000002</v>
      </c>
      <c r="H38" s="569" t="s">
        <v>435</v>
      </c>
      <c r="I38" s="570"/>
      <c r="J38" s="252">
        <v>-78177</v>
      </c>
    </row>
    <row r="39" spans="1:17" x14ac:dyDescent="0.3">
      <c r="A39" s="270" t="s">
        <v>436</v>
      </c>
      <c r="B39" s="297">
        <v>-1395</v>
      </c>
      <c r="C39" s="272">
        <v>-1.86</v>
      </c>
      <c r="H39" s="569" t="s">
        <v>437</v>
      </c>
      <c r="I39" s="570"/>
      <c r="J39" s="252">
        <v>-34473</v>
      </c>
    </row>
    <row r="40" spans="1:17" x14ac:dyDescent="0.3">
      <c r="A40" s="262" t="s">
        <v>364</v>
      </c>
      <c r="B40" s="274">
        <v>-660</v>
      </c>
      <c r="C40" s="264">
        <v>-0.88</v>
      </c>
      <c r="H40" s="569" t="s">
        <v>438</v>
      </c>
      <c r="I40" s="570"/>
      <c r="J40" s="252">
        <v>-80982</v>
      </c>
    </row>
    <row r="41" spans="1:17" x14ac:dyDescent="0.3">
      <c r="A41" s="262" t="s">
        <v>367</v>
      </c>
      <c r="B41" s="274">
        <v>-465</v>
      </c>
      <c r="C41" s="264">
        <v>-0.62</v>
      </c>
      <c r="H41" s="569" t="s">
        <v>439</v>
      </c>
      <c r="I41" s="570"/>
      <c r="J41" s="252">
        <v>-60000</v>
      </c>
    </row>
    <row r="42" spans="1:17" x14ac:dyDescent="0.3">
      <c r="A42" s="262" t="s">
        <v>370</v>
      </c>
      <c r="B42" s="274">
        <v>-236</v>
      </c>
      <c r="C42" s="264">
        <v>-0.31</v>
      </c>
      <c r="H42" s="569" t="s">
        <v>440</v>
      </c>
      <c r="I42" s="570"/>
      <c r="J42" s="252">
        <v>-179009</v>
      </c>
    </row>
    <row r="43" spans="1:17" x14ac:dyDescent="0.3">
      <c r="A43" s="262" t="s">
        <v>373</v>
      </c>
      <c r="B43" s="274">
        <v>-34</v>
      </c>
      <c r="C43" s="264">
        <v>-0.05</v>
      </c>
      <c r="H43" s="571" t="s">
        <v>441</v>
      </c>
      <c r="I43" s="572"/>
      <c r="J43" s="298">
        <f>J3+J4+J5+J6+J8+J7+J9+J10+J18+J19+J20+J23+J24+J30+J31+J32+J33+J34+J35+J36+J37+J38+J39+J40+J41+J42</f>
        <v>272038</v>
      </c>
    </row>
    <row r="44" spans="1:17" x14ac:dyDescent="0.3">
      <c r="A44" s="299" t="s">
        <v>434</v>
      </c>
      <c r="B44" s="276">
        <v>-291</v>
      </c>
      <c r="C44" s="272">
        <v>-0.39</v>
      </c>
      <c r="H44" s="569" t="s">
        <v>442</v>
      </c>
      <c r="I44" s="570"/>
      <c r="J44" s="252">
        <v>-81050</v>
      </c>
      <c r="L44" s="2">
        <f>D65</f>
        <v>38392</v>
      </c>
    </row>
    <row r="45" spans="1:17" x14ac:dyDescent="0.3">
      <c r="A45" s="262" t="s">
        <v>307</v>
      </c>
      <c r="B45" s="279">
        <v>-25</v>
      </c>
      <c r="C45" s="264">
        <v>-0.03</v>
      </c>
      <c r="H45" s="569" t="s">
        <v>443</v>
      </c>
      <c r="I45" s="570"/>
      <c r="J45" s="252">
        <v>-32171</v>
      </c>
    </row>
    <row r="46" spans="1:17" x14ac:dyDescent="0.3">
      <c r="A46" s="262" t="s">
        <v>444</v>
      </c>
      <c r="B46" s="279">
        <v>-3</v>
      </c>
      <c r="C46" s="264">
        <v>0</v>
      </c>
      <c r="H46" s="569" t="s">
        <v>445</v>
      </c>
      <c r="I46" s="570"/>
      <c r="J46" s="252">
        <v>-32903</v>
      </c>
      <c r="L46" s="2">
        <f>D66</f>
        <v>3123</v>
      </c>
    </row>
    <row r="47" spans="1:17" x14ac:dyDescent="0.3">
      <c r="A47" s="262" t="s">
        <v>308</v>
      </c>
      <c r="B47" s="279">
        <v>-117</v>
      </c>
      <c r="C47" s="264">
        <v>-0.16</v>
      </c>
      <c r="H47" s="576" t="s">
        <v>446</v>
      </c>
      <c r="I47" s="570"/>
      <c r="J47" s="252">
        <v>-215719</v>
      </c>
      <c r="L47" s="300">
        <v>-14665</v>
      </c>
      <c r="M47" t="s">
        <v>447</v>
      </c>
    </row>
    <row r="48" spans="1:17" x14ac:dyDescent="0.3">
      <c r="A48" s="262" t="s">
        <v>448</v>
      </c>
      <c r="B48" s="279">
        <v>-15</v>
      </c>
      <c r="C48" s="264">
        <v>-0.02</v>
      </c>
      <c r="H48" s="569" t="s">
        <v>449</v>
      </c>
      <c r="I48" s="570"/>
      <c r="J48" s="252">
        <v>-20462</v>
      </c>
      <c r="L48" s="4">
        <f>D67</f>
        <v>-137959</v>
      </c>
    </row>
    <row r="49" spans="1:13" x14ac:dyDescent="0.3">
      <c r="A49" s="262" t="s">
        <v>450</v>
      </c>
      <c r="B49" s="279">
        <v>-51</v>
      </c>
      <c r="C49" s="264">
        <v>-7.0000000000000007E-2</v>
      </c>
      <c r="H49" s="569" t="s">
        <v>419</v>
      </c>
      <c r="I49" s="570"/>
      <c r="J49" s="252">
        <v>-78925</v>
      </c>
      <c r="L49" s="3">
        <f>D68</f>
        <v>-15</v>
      </c>
    </row>
    <row r="50" spans="1:13" x14ac:dyDescent="0.3">
      <c r="A50" s="262" t="s">
        <v>451</v>
      </c>
      <c r="B50" s="279">
        <v>-16</v>
      </c>
      <c r="C50" s="264">
        <v>-0.02</v>
      </c>
      <c r="H50" s="569" t="s">
        <v>452</v>
      </c>
      <c r="I50" s="570"/>
      <c r="J50" s="252">
        <v>-29074</v>
      </c>
      <c r="L50" s="301">
        <v>-22706</v>
      </c>
      <c r="M50" t="s">
        <v>453</v>
      </c>
    </row>
    <row r="51" spans="1:13" x14ac:dyDescent="0.3">
      <c r="A51" s="262" t="s">
        <v>454</v>
      </c>
      <c r="B51" s="279">
        <v>-5</v>
      </c>
      <c r="C51" s="264">
        <v>-0.01</v>
      </c>
      <c r="H51" s="576" t="s">
        <v>455</v>
      </c>
      <c r="I51" s="570"/>
      <c r="J51" s="252">
        <v>-6681</v>
      </c>
    </row>
    <row r="52" spans="1:13" x14ac:dyDescent="0.3">
      <c r="A52" s="262" t="s">
        <v>309</v>
      </c>
      <c r="B52" s="279">
        <v>-59</v>
      </c>
      <c r="C52" s="264">
        <v>-0.08</v>
      </c>
      <c r="H52" s="569" t="s">
        <v>456</v>
      </c>
      <c r="I52" s="570"/>
      <c r="J52" s="252">
        <v>-14421</v>
      </c>
      <c r="L52" s="2">
        <f>D69</f>
        <v>-5501</v>
      </c>
    </row>
    <row r="53" spans="1:13" ht="17.25" thickBot="1" x14ac:dyDescent="0.35">
      <c r="A53" s="291" t="s">
        <v>457</v>
      </c>
      <c r="B53" s="250">
        <v>-25</v>
      </c>
      <c r="C53" s="251">
        <v>-0.03</v>
      </c>
      <c r="H53" s="569" t="s">
        <v>458</v>
      </c>
      <c r="I53" s="570"/>
      <c r="J53" s="252">
        <v>-18251</v>
      </c>
      <c r="L53">
        <f>D71</f>
        <v>163</v>
      </c>
    </row>
    <row r="54" spans="1:13" ht="17.25" thickBot="1" x14ac:dyDescent="0.35">
      <c r="A54" s="302" t="s">
        <v>459</v>
      </c>
      <c r="B54" s="303">
        <v>-2199</v>
      </c>
      <c r="C54" s="304">
        <v>-2.93</v>
      </c>
      <c r="H54" s="569" t="s">
        <v>460</v>
      </c>
      <c r="I54" s="570"/>
      <c r="J54" s="252">
        <v>564</v>
      </c>
    </row>
    <row r="55" spans="1:13" x14ac:dyDescent="0.3">
      <c r="A55" s="575" t="s">
        <v>310</v>
      </c>
      <c r="B55" s="575"/>
      <c r="C55" s="575"/>
      <c r="H55" s="569" t="s">
        <v>461</v>
      </c>
      <c r="I55" s="570"/>
      <c r="J55" s="252">
        <v>-6960</v>
      </c>
    </row>
    <row r="56" spans="1:13" x14ac:dyDescent="0.3">
      <c r="H56" s="569" t="s">
        <v>422</v>
      </c>
      <c r="I56" s="570"/>
      <c r="J56" s="252">
        <v>24769</v>
      </c>
      <c r="L56" s="2">
        <f>D70</f>
        <v>29784</v>
      </c>
    </row>
    <row r="57" spans="1:13" x14ac:dyDescent="0.3">
      <c r="H57" s="569" t="s">
        <v>462</v>
      </c>
      <c r="I57" s="570"/>
      <c r="J57" s="252">
        <v>37177</v>
      </c>
    </row>
    <row r="58" spans="1:13" x14ac:dyDescent="0.3">
      <c r="H58" s="569" t="s">
        <v>463</v>
      </c>
      <c r="I58" s="570"/>
      <c r="J58" s="252">
        <v>3844</v>
      </c>
    </row>
    <row r="59" spans="1:13" x14ac:dyDescent="0.3">
      <c r="H59" s="569" t="s">
        <v>464</v>
      </c>
      <c r="I59" s="570"/>
      <c r="J59" s="252">
        <v>-543</v>
      </c>
      <c r="L59" s="2">
        <f>D75</f>
        <v>-25780</v>
      </c>
    </row>
    <row r="60" spans="1:13" x14ac:dyDescent="0.3">
      <c r="H60" s="571" t="s">
        <v>465</v>
      </c>
      <c r="I60" s="572"/>
      <c r="J60" s="298">
        <f>SUM(J44:J59)</f>
        <v>-470806</v>
      </c>
    </row>
    <row r="61" spans="1:13" x14ac:dyDescent="0.3">
      <c r="H61" s="573" t="s">
        <v>466</v>
      </c>
      <c r="I61" s="574"/>
      <c r="J61" s="238">
        <v>-2199162</v>
      </c>
    </row>
    <row r="63" spans="1:13" ht="17.25" thickBot="1" x14ac:dyDescent="0.35"/>
    <row r="64" spans="1:13" ht="17.25" thickBot="1" x14ac:dyDescent="0.35">
      <c r="A64" s="305" t="s">
        <v>467</v>
      </c>
      <c r="B64" s="306" t="s">
        <v>468</v>
      </c>
      <c r="C64" s="306" t="s">
        <v>469</v>
      </c>
      <c r="D64" s="306" t="s">
        <v>470</v>
      </c>
    </row>
    <row r="65" spans="1:4" ht="17.25" thickBot="1" x14ac:dyDescent="0.35">
      <c r="A65" s="307" t="s">
        <v>442</v>
      </c>
      <c r="B65" s="308">
        <v>36780</v>
      </c>
      <c r="C65" s="308">
        <v>1612</v>
      </c>
      <c r="D65" s="308">
        <v>38392</v>
      </c>
    </row>
    <row r="66" spans="1:4" ht="17.25" thickBot="1" x14ac:dyDescent="0.35">
      <c r="A66" s="307" t="s">
        <v>445</v>
      </c>
      <c r="B66" s="309">
        <v>-720</v>
      </c>
      <c r="C66" s="308">
        <v>3843</v>
      </c>
      <c r="D66" s="308">
        <v>3123</v>
      </c>
    </row>
    <row r="67" spans="1:4" ht="17.25" thickBot="1" x14ac:dyDescent="0.35">
      <c r="A67" s="307" t="s">
        <v>449</v>
      </c>
      <c r="B67" s="308">
        <v>-137959</v>
      </c>
      <c r="C67" s="309">
        <v>0</v>
      </c>
      <c r="D67" s="308">
        <v>-137959</v>
      </c>
    </row>
    <row r="68" spans="1:4" ht="17.25" thickBot="1" x14ac:dyDescent="0.35">
      <c r="A68" s="307" t="s">
        <v>419</v>
      </c>
      <c r="B68" s="309">
        <v>-15</v>
      </c>
      <c r="C68" s="309">
        <v>0</v>
      </c>
      <c r="D68" s="309">
        <v>-15</v>
      </c>
    </row>
    <row r="69" spans="1:4" ht="17.25" thickBot="1" x14ac:dyDescent="0.35">
      <c r="A69" s="307" t="s">
        <v>456</v>
      </c>
      <c r="B69" s="308">
        <v>-5501</v>
      </c>
      <c r="C69" s="309">
        <v>0</v>
      </c>
      <c r="D69" s="308">
        <v>-5501</v>
      </c>
    </row>
    <row r="70" spans="1:4" ht="17.25" thickBot="1" x14ac:dyDescent="0.35">
      <c r="A70" s="307" t="s">
        <v>422</v>
      </c>
      <c r="B70" s="308">
        <v>29542</v>
      </c>
      <c r="C70" s="309">
        <v>242</v>
      </c>
      <c r="D70" s="308">
        <v>29784</v>
      </c>
    </row>
    <row r="71" spans="1:4" ht="17.25" thickBot="1" x14ac:dyDescent="0.35">
      <c r="A71" s="307" t="s">
        <v>458</v>
      </c>
      <c r="B71" s="309">
        <v>163</v>
      </c>
      <c r="C71" s="309">
        <v>0</v>
      </c>
      <c r="D71" s="309">
        <v>163</v>
      </c>
    </row>
    <row r="72" spans="1:4" ht="17.25" thickBot="1" x14ac:dyDescent="0.35">
      <c r="A72" s="307" t="s">
        <v>461</v>
      </c>
      <c r="B72" s="308">
        <v>272500</v>
      </c>
      <c r="C72" s="308">
        <v>73963</v>
      </c>
      <c r="D72" s="308">
        <v>346463</v>
      </c>
    </row>
    <row r="73" spans="1:4" ht="17.25" thickBot="1" x14ac:dyDescent="0.35">
      <c r="A73" s="307" t="s">
        <v>462</v>
      </c>
      <c r="B73" s="308">
        <v>29000</v>
      </c>
      <c r="C73" s="308">
        <v>237447</v>
      </c>
      <c r="D73" s="308">
        <v>266447</v>
      </c>
    </row>
    <row r="74" spans="1:4" ht="17.25" thickBot="1" x14ac:dyDescent="0.35">
      <c r="A74" s="307" t="s">
        <v>471</v>
      </c>
      <c r="B74" s="308">
        <v>47033</v>
      </c>
      <c r="C74" s="308">
        <v>2005</v>
      </c>
      <c r="D74" s="308">
        <v>49038</v>
      </c>
    </row>
    <row r="75" spans="1:4" ht="17.25" thickBot="1" x14ac:dyDescent="0.35">
      <c r="A75" s="307" t="s">
        <v>472</v>
      </c>
      <c r="B75" s="308">
        <v>-25780</v>
      </c>
      <c r="C75" s="309">
        <v>0</v>
      </c>
      <c r="D75" s="308">
        <v>-25780</v>
      </c>
    </row>
    <row r="76" spans="1:4" ht="17.25" thickBot="1" x14ac:dyDescent="0.35">
      <c r="A76" s="310" t="s">
        <v>473</v>
      </c>
      <c r="B76" s="311">
        <v>245043</v>
      </c>
      <c r="C76" s="311">
        <v>319112</v>
      </c>
      <c r="D76" s="311">
        <v>564155</v>
      </c>
    </row>
    <row r="77" spans="1:4" ht="17.25" thickBot="1" x14ac:dyDescent="0.35"/>
    <row r="78" spans="1:4" ht="17.25" thickBot="1" x14ac:dyDescent="0.35">
      <c r="B78" s="306" t="s">
        <v>468</v>
      </c>
      <c r="C78" s="306" t="s">
        <v>469</v>
      </c>
      <c r="D78" s="306" t="s">
        <v>470</v>
      </c>
    </row>
    <row r="79" spans="1:4" ht="17.25" thickBot="1" x14ac:dyDescent="0.35">
      <c r="A79" s="313" t="s">
        <v>474</v>
      </c>
      <c r="B79" s="308">
        <v>84348</v>
      </c>
      <c r="C79" s="308">
        <v>48905</v>
      </c>
      <c r="D79" s="308">
        <f>B79+C79</f>
        <v>133253</v>
      </c>
    </row>
  </sheetData>
  <mergeCells count="64">
    <mergeCell ref="H10:I10"/>
    <mergeCell ref="B1:B2"/>
    <mergeCell ref="C1:C2"/>
    <mergeCell ref="H1:J1"/>
    <mergeCell ref="H2:I2"/>
    <mergeCell ref="H3:I3"/>
    <mergeCell ref="H4:I4"/>
    <mergeCell ref="H5:I5"/>
    <mergeCell ref="H6:I6"/>
    <mergeCell ref="H7:I7"/>
    <mergeCell ref="H8:I8"/>
    <mergeCell ref="H9:I9"/>
    <mergeCell ref="H22:I22"/>
    <mergeCell ref="H11:I11"/>
    <mergeCell ref="H12:I12"/>
    <mergeCell ref="H13:I13"/>
    <mergeCell ref="H14:I14"/>
    <mergeCell ref="H15:I15"/>
    <mergeCell ref="H16:I16"/>
    <mergeCell ref="H17:I17"/>
    <mergeCell ref="H18:I18"/>
    <mergeCell ref="H19:I19"/>
    <mergeCell ref="H20:I20"/>
    <mergeCell ref="H21:I21"/>
    <mergeCell ref="H34:I34"/>
    <mergeCell ref="H23:I23"/>
    <mergeCell ref="H24:I24"/>
    <mergeCell ref="H25:I25"/>
    <mergeCell ref="H26:I26"/>
    <mergeCell ref="H27:I27"/>
    <mergeCell ref="H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A55:C55"/>
    <mergeCell ref="H55:I55"/>
    <mergeCell ref="H56:I56"/>
    <mergeCell ref="H57:I57"/>
    <mergeCell ref="H47:I47"/>
    <mergeCell ref="H48:I48"/>
    <mergeCell ref="H49:I49"/>
    <mergeCell ref="H50:I50"/>
    <mergeCell ref="H51:I51"/>
    <mergeCell ref="H52:I52"/>
    <mergeCell ref="H58:I58"/>
    <mergeCell ref="H59:I59"/>
    <mergeCell ref="H60:I60"/>
    <mergeCell ref="H61:I61"/>
    <mergeCell ref="H53:I53"/>
    <mergeCell ref="H54:I54"/>
  </mergeCells>
  <pageMargins left="0.7" right="0.7" top="0.75" bottom="0.75" header="0.3" footer="0.3"/>
  <pageSetup paperSize="9" scale="71" orientation="portrait" r:id="rId1"/>
  <rowBreaks count="1" manualBreakCount="1">
    <brk id="33" max="16383" man="1"/>
  </rowBreaks>
  <colBreaks count="2" manualBreakCount="2">
    <brk id="4" max="32" man="1"/>
    <brk id="15" max="32" man="1"/>
  </colBreak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0"/>
  <dimension ref="A1:XFD41"/>
  <sheetViews>
    <sheetView showGridLines="0" zoomScaleNormal="100" workbookViewId="0">
      <selection activeCell="A3" sqref="A3"/>
    </sheetView>
  </sheetViews>
  <sheetFormatPr defaultColWidth="9.140625" defaultRowHeight="16.5" x14ac:dyDescent="0.3"/>
  <cols>
    <col min="1" max="1" width="9.140625" style="327"/>
    <col min="2" max="2" width="60.28515625" style="327" customWidth="1"/>
    <col min="3" max="3" width="12.28515625" style="327" customWidth="1"/>
    <col min="4" max="4" width="9.140625" style="327"/>
    <col min="5" max="5" width="11.28515625" style="327" customWidth="1"/>
    <col min="6" max="6" width="7.7109375" style="327" customWidth="1"/>
    <col min="7" max="7" width="12.85546875" style="327" customWidth="1"/>
    <col min="8" max="8" width="9.140625" style="327"/>
    <col min="9" max="9" width="11.42578125" style="327" bestFit="1" customWidth="1"/>
    <col min="10" max="16384" width="9.140625" style="327"/>
  </cols>
  <sheetData>
    <row r="1" spans="1:16384" x14ac:dyDescent="0.3">
      <c r="A1" s="343"/>
    </row>
    <row r="3" spans="1:16384" s="331" customFormat="1" ht="14.25" thickBot="1" x14ac:dyDescent="0.3">
      <c r="B3" s="341" t="s">
        <v>495</v>
      </c>
      <c r="C3" s="341"/>
      <c r="D3" s="341"/>
      <c r="E3" s="341"/>
      <c r="F3" s="341"/>
      <c r="G3" s="341"/>
      <c r="H3" s="447"/>
      <c r="I3" s="340"/>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9"/>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19"/>
      <c r="CC3" s="619"/>
      <c r="CD3" s="619"/>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19"/>
      <c r="ED3" s="619"/>
      <c r="EE3" s="619"/>
      <c r="EF3" s="619"/>
      <c r="EG3" s="619"/>
      <c r="EH3" s="619"/>
      <c r="EI3" s="619"/>
      <c r="EJ3" s="619"/>
      <c r="EK3" s="619"/>
      <c r="EL3" s="619"/>
      <c r="EM3" s="619"/>
      <c r="EN3" s="619"/>
      <c r="EO3" s="619"/>
      <c r="EP3" s="619"/>
      <c r="EQ3" s="619"/>
      <c r="ER3" s="619"/>
      <c r="ES3" s="619"/>
      <c r="ET3" s="619"/>
      <c r="EU3" s="619"/>
      <c r="EV3" s="619"/>
      <c r="EW3" s="619"/>
      <c r="EX3" s="619"/>
      <c r="EY3" s="619"/>
      <c r="EZ3" s="619"/>
      <c r="FA3" s="619"/>
      <c r="FB3" s="619"/>
      <c r="FC3" s="619"/>
      <c r="FD3" s="619"/>
      <c r="FE3" s="619"/>
      <c r="FF3" s="619"/>
      <c r="FG3" s="620"/>
      <c r="FH3" s="620"/>
      <c r="FI3" s="620"/>
      <c r="FJ3" s="620"/>
      <c r="FK3" s="620"/>
      <c r="FL3" s="620"/>
      <c r="FM3" s="620"/>
      <c r="FN3" s="620"/>
      <c r="FO3" s="620"/>
      <c r="FP3" s="620"/>
      <c r="FQ3" s="620"/>
      <c r="FR3" s="620"/>
      <c r="FS3" s="620"/>
      <c r="FT3" s="620"/>
      <c r="FU3" s="620"/>
      <c r="FV3" s="620"/>
      <c r="FW3" s="620"/>
      <c r="FX3" s="620"/>
      <c r="FY3" s="620"/>
      <c r="FZ3" s="620"/>
      <c r="GA3" s="620"/>
      <c r="GB3" s="620"/>
      <c r="GC3" s="620"/>
      <c r="GD3" s="620"/>
      <c r="GE3" s="620"/>
      <c r="GF3" s="620"/>
      <c r="GG3" s="620"/>
      <c r="GH3" s="620"/>
      <c r="GI3" s="620"/>
      <c r="GJ3" s="620"/>
      <c r="GK3" s="620"/>
      <c r="GL3" s="620"/>
      <c r="GM3" s="620"/>
      <c r="GN3" s="620"/>
      <c r="GO3" s="620"/>
      <c r="GP3" s="620"/>
      <c r="GQ3" s="620"/>
      <c r="GR3" s="620"/>
      <c r="GS3" s="620"/>
      <c r="GT3" s="620"/>
      <c r="GU3" s="620"/>
      <c r="GV3" s="620"/>
      <c r="GW3" s="620"/>
      <c r="GX3" s="620"/>
      <c r="GY3" s="620"/>
      <c r="GZ3" s="620"/>
      <c r="HA3" s="620"/>
      <c r="HB3" s="620"/>
      <c r="HC3" s="620"/>
      <c r="HD3" s="620"/>
      <c r="HE3" s="620"/>
      <c r="HF3" s="620"/>
      <c r="HG3" s="620"/>
      <c r="HH3" s="620"/>
      <c r="HI3" s="620"/>
      <c r="HJ3" s="620"/>
      <c r="HK3" s="620"/>
      <c r="HL3" s="620"/>
      <c r="HM3" s="620"/>
      <c r="HN3" s="620"/>
      <c r="HO3" s="620"/>
      <c r="HP3" s="620"/>
      <c r="HQ3" s="620"/>
      <c r="HR3" s="620"/>
      <c r="HS3" s="620"/>
      <c r="HT3" s="620"/>
      <c r="HU3" s="620"/>
      <c r="HV3" s="620"/>
      <c r="HW3" s="620"/>
      <c r="HX3" s="620"/>
      <c r="HY3" s="620"/>
      <c r="HZ3" s="620"/>
      <c r="IA3" s="620"/>
      <c r="IB3" s="620"/>
      <c r="IC3" s="620"/>
      <c r="ID3" s="620"/>
      <c r="IE3" s="620"/>
      <c r="IF3" s="620"/>
      <c r="IG3" s="620"/>
      <c r="IH3" s="620"/>
      <c r="II3" s="620"/>
      <c r="IJ3" s="620"/>
      <c r="IK3" s="620"/>
      <c r="IL3" s="620"/>
      <c r="IM3" s="620"/>
      <c r="IN3" s="620"/>
      <c r="IO3" s="620"/>
      <c r="IP3" s="620"/>
      <c r="IQ3" s="620"/>
      <c r="IR3" s="620"/>
      <c r="IS3" s="620"/>
      <c r="IT3" s="620"/>
      <c r="IU3" s="620"/>
      <c r="IV3" s="620"/>
      <c r="IW3" s="620"/>
      <c r="IX3" s="620"/>
      <c r="IY3" s="620"/>
      <c r="IZ3" s="620"/>
      <c r="JA3" s="620"/>
      <c r="JB3" s="620"/>
      <c r="JC3" s="620"/>
      <c r="JD3" s="620"/>
      <c r="JE3" s="620"/>
      <c r="JF3" s="620"/>
      <c r="JG3" s="620"/>
      <c r="JH3" s="620"/>
      <c r="JI3" s="620"/>
      <c r="JJ3" s="620"/>
      <c r="JK3" s="620"/>
      <c r="JL3" s="620"/>
      <c r="JM3" s="620"/>
      <c r="JN3" s="620"/>
      <c r="JO3" s="620"/>
      <c r="JP3" s="620"/>
      <c r="JQ3" s="620"/>
      <c r="JR3" s="620"/>
      <c r="JS3" s="620"/>
      <c r="JT3" s="620"/>
      <c r="JU3" s="620"/>
      <c r="JV3" s="620"/>
      <c r="JW3" s="620"/>
      <c r="JX3" s="620"/>
      <c r="JY3" s="620"/>
      <c r="JZ3" s="620"/>
      <c r="KA3" s="620"/>
      <c r="KB3" s="620"/>
      <c r="KC3" s="620"/>
      <c r="KD3" s="620"/>
      <c r="KE3" s="620"/>
      <c r="KF3" s="620"/>
      <c r="KG3" s="620"/>
      <c r="KH3" s="620"/>
      <c r="KI3" s="620"/>
      <c r="KJ3" s="620"/>
      <c r="KK3" s="620"/>
      <c r="KL3" s="620"/>
      <c r="KM3" s="620"/>
      <c r="KN3" s="620"/>
      <c r="KO3" s="620"/>
      <c r="KP3" s="620"/>
      <c r="KQ3" s="620"/>
      <c r="KR3" s="620"/>
      <c r="KS3" s="620"/>
      <c r="KT3" s="620"/>
      <c r="KU3" s="620"/>
      <c r="KV3" s="620"/>
      <c r="KW3" s="620"/>
      <c r="KX3" s="620"/>
      <c r="KY3" s="620"/>
      <c r="KZ3" s="620"/>
      <c r="LA3" s="620"/>
      <c r="LB3" s="620"/>
      <c r="LC3" s="620"/>
      <c r="LD3" s="620"/>
      <c r="LE3" s="620"/>
      <c r="LF3" s="620"/>
      <c r="LG3" s="620"/>
      <c r="LH3" s="620"/>
      <c r="LI3" s="620"/>
      <c r="LJ3" s="620"/>
      <c r="LK3" s="620"/>
      <c r="LL3" s="620"/>
      <c r="LM3" s="620"/>
      <c r="LN3" s="620"/>
      <c r="LO3" s="620"/>
      <c r="LP3" s="620"/>
      <c r="LQ3" s="620"/>
      <c r="LR3" s="620"/>
      <c r="LS3" s="620"/>
      <c r="LT3" s="620"/>
      <c r="LU3" s="620"/>
      <c r="LV3" s="620"/>
      <c r="LW3" s="620"/>
      <c r="LX3" s="620"/>
      <c r="LY3" s="620"/>
      <c r="LZ3" s="620"/>
      <c r="MA3" s="620"/>
      <c r="MB3" s="620"/>
      <c r="MC3" s="620"/>
      <c r="MD3" s="620"/>
      <c r="ME3" s="620"/>
      <c r="MF3" s="620"/>
      <c r="MG3" s="620"/>
      <c r="MH3" s="620"/>
      <c r="MI3" s="620"/>
      <c r="MJ3" s="620"/>
      <c r="MK3" s="620"/>
      <c r="ML3" s="620"/>
      <c r="MM3" s="620"/>
      <c r="MN3" s="620"/>
      <c r="MO3" s="620"/>
      <c r="MP3" s="620"/>
      <c r="MQ3" s="620"/>
      <c r="MR3" s="620"/>
      <c r="MS3" s="620"/>
      <c r="MT3" s="620"/>
      <c r="MU3" s="620"/>
      <c r="MV3" s="620"/>
      <c r="MW3" s="620"/>
      <c r="MX3" s="620"/>
      <c r="MY3" s="620"/>
      <c r="MZ3" s="620"/>
      <c r="NA3" s="620"/>
      <c r="NB3" s="620"/>
      <c r="NC3" s="620"/>
      <c r="ND3" s="620"/>
      <c r="NE3" s="620"/>
      <c r="NF3" s="620"/>
      <c r="NG3" s="620"/>
      <c r="NH3" s="620"/>
      <c r="NI3" s="620"/>
      <c r="NJ3" s="620"/>
      <c r="NK3" s="620"/>
      <c r="NL3" s="620"/>
      <c r="NM3" s="620"/>
      <c r="NN3" s="620"/>
      <c r="NO3" s="620"/>
      <c r="NP3" s="620"/>
      <c r="NQ3" s="620"/>
      <c r="NR3" s="620"/>
      <c r="NS3" s="620"/>
      <c r="NT3" s="620"/>
      <c r="NU3" s="620"/>
      <c r="NV3" s="620"/>
      <c r="NW3" s="620"/>
      <c r="NX3" s="620"/>
      <c r="NY3" s="620"/>
      <c r="NZ3" s="620"/>
      <c r="OA3" s="620"/>
      <c r="OB3" s="620"/>
      <c r="OC3" s="620"/>
      <c r="OD3" s="620"/>
      <c r="OE3" s="620"/>
      <c r="OF3" s="620"/>
      <c r="OG3" s="620"/>
      <c r="OH3" s="620"/>
      <c r="OI3" s="620"/>
      <c r="OJ3" s="620"/>
      <c r="OK3" s="620"/>
      <c r="OL3" s="620"/>
      <c r="OM3" s="620"/>
      <c r="ON3" s="620"/>
      <c r="OO3" s="620"/>
      <c r="OP3" s="620"/>
      <c r="OQ3" s="620"/>
      <c r="OR3" s="620"/>
      <c r="OS3" s="620"/>
      <c r="OT3" s="620"/>
      <c r="OU3" s="620"/>
      <c r="OV3" s="620"/>
      <c r="OW3" s="620"/>
      <c r="OX3" s="620"/>
      <c r="OY3" s="620"/>
      <c r="OZ3" s="620"/>
      <c r="PA3" s="620"/>
      <c r="PB3" s="620"/>
      <c r="PC3" s="620"/>
      <c r="PD3" s="620"/>
      <c r="PE3" s="620"/>
      <c r="PF3" s="620"/>
      <c r="PG3" s="620"/>
      <c r="PH3" s="620"/>
      <c r="PI3" s="620"/>
      <c r="PJ3" s="620"/>
      <c r="PK3" s="620"/>
      <c r="PL3" s="620"/>
      <c r="PM3" s="620"/>
      <c r="PN3" s="620"/>
      <c r="PO3" s="620"/>
      <c r="PP3" s="620"/>
      <c r="PQ3" s="620"/>
      <c r="PR3" s="620"/>
      <c r="PS3" s="620"/>
      <c r="PT3" s="620"/>
      <c r="PU3" s="620"/>
      <c r="PV3" s="620"/>
      <c r="PW3" s="620"/>
      <c r="PX3" s="620"/>
      <c r="PY3" s="620"/>
      <c r="PZ3" s="620"/>
      <c r="QA3" s="620"/>
      <c r="QB3" s="620"/>
      <c r="QC3" s="620"/>
      <c r="QD3" s="620"/>
      <c r="QE3" s="620"/>
      <c r="QF3" s="620"/>
      <c r="QG3" s="620"/>
      <c r="QH3" s="620"/>
      <c r="QI3" s="620"/>
      <c r="QJ3" s="620"/>
      <c r="QK3" s="620"/>
      <c r="QL3" s="620"/>
      <c r="QM3" s="620"/>
      <c r="QN3" s="620"/>
      <c r="QO3" s="620"/>
      <c r="QP3" s="620"/>
      <c r="QQ3" s="620"/>
      <c r="QR3" s="620"/>
      <c r="QS3" s="620"/>
      <c r="QT3" s="620"/>
      <c r="QU3" s="620"/>
      <c r="QV3" s="620"/>
      <c r="QW3" s="620"/>
      <c r="QX3" s="620"/>
      <c r="QY3" s="620"/>
      <c r="QZ3" s="620"/>
      <c r="RA3" s="620"/>
      <c r="RB3" s="620"/>
      <c r="RC3" s="620"/>
      <c r="RD3" s="620"/>
      <c r="RE3" s="620"/>
      <c r="RF3" s="620"/>
      <c r="RG3" s="620"/>
      <c r="RH3" s="620"/>
      <c r="RI3" s="620"/>
      <c r="RJ3" s="620"/>
      <c r="RK3" s="620"/>
      <c r="RL3" s="620"/>
      <c r="RM3" s="620"/>
      <c r="RN3" s="620"/>
      <c r="RO3" s="620"/>
      <c r="RP3" s="620"/>
      <c r="RQ3" s="620"/>
      <c r="RR3" s="620"/>
      <c r="RS3" s="620"/>
      <c r="RT3" s="620"/>
      <c r="RU3" s="620"/>
      <c r="RV3" s="620"/>
      <c r="RW3" s="620"/>
      <c r="RX3" s="620"/>
      <c r="RY3" s="620"/>
      <c r="RZ3" s="620"/>
      <c r="SA3" s="620"/>
      <c r="SB3" s="620"/>
      <c r="SC3" s="620"/>
      <c r="SD3" s="620"/>
      <c r="SE3" s="620"/>
      <c r="SF3" s="620"/>
      <c r="SG3" s="620"/>
      <c r="SH3" s="620"/>
      <c r="SI3" s="620"/>
      <c r="SJ3" s="620"/>
      <c r="SK3" s="620"/>
      <c r="SL3" s="620"/>
      <c r="SM3" s="620"/>
      <c r="SN3" s="620"/>
      <c r="SO3" s="620"/>
      <c r="SP3" s="620"/>
      <c r="SQ3" s="620"/>
      <c r="SR3" s="620"/>
      <c r="SS3" s="620"/>
      <c r="ST3" s="620"/>
      <c r="SU3" s="620"/>
      <c r="SV3" s="620"/>
      <c r="SW3" s="620"/>
      <c r="SX3" s="620"/>
      <c r="SY3" s="620"/>
      <c r="SZ3" s="620"/>
      <c r="TA3" s="620"/>
      <c r="TB3" s="620"/>
      <c r="TC3" s="620"/>
      <c r="TD3" s="620"/>
      <c r="TE3" s="620"/>
      <c r="TF3" s="620"/>
      <c r="TG3" s="620"/>
      <c r="TH3" s="620"/>
      <c r="TI3" s="620"/>
      <c r="TJ3" s="620"/>
      <c r="TK3" s="620"/>
      <c r="TL3" s="620"/>
      <c r="TM3" s="620"/>
      <c r="TN3" s="620"/>
      <c r="TO3" s="620"/>
      <c r="TP3" s="620"/>
      <c r="TQ3" s="620"/>
      <c r="TR3" s="620"/>
      <c r="TS3" s="620"/>
      <c r="TT3" s="620"/>
      <c r="TU3" s="620"/>
      <c r="TV3" s="620"/>
      <c r="TW3" s="620"/>
      <c r="TX3" s="620"/>
      <c r="TY3" s="620"/>
      <c r="TZ3" s="620"/>
      <c r="UA3" s="620"/>
      <c r="UB3" s="620"/>
      <c r="UC3" s="620"/>
      <c r="UD3" s="620"/>
      <c r="UE3" s="620"/>
      <c r="UF3" s="620"/>
      <c r="UG3" s="620"/>
      <c r="UH3" s="620"/>
      <c r="UI3" s="620"/>
      <c r="UJ3" s="620"/>
      <c r="UK3" s="620"/>
      <c r="UL3" s="620"/>
      <c r="UM3" s="620"/>
      <c r="UN3" s="620"/>
      <c r="UO3" s="620"/>
      <c r="UP3" s="620"/>
      <c r="UQ3" s="620"/>
      <c r="UR3" s="620"/>
      <c r="US3" s="620"/>
      <c r="UT3" s="620"/>
      <c r="UU3" s="620"/>
      <c r="UV3" s="620"/>
      <c r="UW3" s="620"/>
      <c r="UX3" s="620"/>
      <c r="UY3" s="620"/>
      <c r="UZ3" s="620"/>
      <c r="VA3" s="620"/>
      <c r="VB3" s="620"/>
      <c r="VC3" s="620"/>
      <c r="VD3" s="620"/>
      <c r="VE3" s="620"/>
      <c r="VF3" s="620"/>
      <c r="VG3" s="620"/>
      <c r="VH3" s="620"/>
      <c r="VI3" s="620"/>
      <c r="VJ3" s="620"/>
      <c r="VK3" s="620"/>
      <c r="VL3" s="620"/>
      <c r="VM3" s="620"/>
      <c r="VN3" s="620"/>
      <c r="VO3" s="620"/>
      <c r="VP3" s="620"/>
      <c r="VQ3" s="620"/>
      <c r="VR3" s="620"/>
      <c r="VS3" s="620"/>
      <c r="VT3" s="620"/>
      <c r="VU3" s="620"/>
      <c r="VV3" s="620"/>
      <c r="VW3" s="620"/>
      <c r="VX3" s="620"/>
      <c r="VY3" s="620"/>
      <c r="VZ3" s="620"/>
      <c r="WA3" s="620"/>
      <c r="WB3" s="620"/>
      <c r="WC3" s="620"/>
      <c r="WD3" s="620"/>
      <c r="WE3" s="620"/>
      <c r="WF3" s="620"/>
      <c r="WG3" s="620"/>
      <c r="WH3" s="620"/>
      <c r="WI3" s="620"/>
      <c r="WJ3" s="620"/>
      <c r="WK3" s="620"/>
      <c r="WL3" s="620"/>
      <c r="WM3" s="620"/>
      <c r="WN3" s="620"/>
      <c r="WO3" s="620"/>
      <c r="WP3" s="620"/>
      <c r="WQ3" s="620"/>
      <c r="WR3" s="620"/>
      <c r="WS3" s="620"/>
      <c r="WT3" s="620"/>
      <c r="WU3" s="620"/>
      <c r="WV3" s="620"/>
      <c r="WW3" s="620"/>
      <c r="WX3" s="620"/>
      <c r="WY3" s="620"/>
      <c r="WZ3" s="620"/>
      <c r="XA3" s="620"/>
      <c r="XB3" s="620"/>
      <c r="XC3" s="620"/>
      <c r="XD3" s="620"/>
      <c r="XE3" s="620"/>
      <c r="XF3" s="620"/>
      <c r="XG3" s="620"/>
      <c r="XH3" s="620"/>
      <c r="XI3" s="620"/>
      <c r="XJ3" s="620"/>
      <c r="XK3" s="620"/>
      <c r="XL3" s="620"/>
      <c r="XM3" s="620"/>
      <c r="XN3" s="620"/>
      <c r="XO3" s="620"/>
      <c r="XP3" s="620"/>
      <c r="XQ3" s="620"/>
      <c r="XR3" s="620"/>
      <c r="XS3" s="620"/>
      <c r="XT3" s="620"/>
      <c r="XU3" s="620"/>
      <c r="XV3" s="620"/>
      <c r="XW3" s="620"/>
      <c r="XX3" s="620"/>
      <c r="XY3" s="620"/>
      <c r="XZ3" s="620"/>
      <c r="YA3" s="620"/>
      <c r="YB3" s="620"/>
      <c r="YC3" s="620"/>
      <c r="YD3" s="620"/>
      <c r="YE3" s="620"/>
      <c r="YF3" s="620"/>
      <c r="YG3" s="620"/>
      <c r="YH3" s="620"/>
      <c r="YI3" s="620"/>
      <c r="YJ3" s="620"/>
      <c r="YK3" s="620"/>
      <c r="YL3" s="620"/>
      <c r="YM3" s="620"/>
      <c r="YN3" s="620"/>
      <c r="YO3" s="620"/>
      <c r="YP3" s="620"/>
      <c r="YQ3" s="620"/>
      <c r="YR3" s="620"/>
      <c r="YS3" s="620"/>
      <c r="YT3" s="620"/>
      <c r="YU3" s="620"/>
      <c r="YV3" s="620"/>
      <c r="YW3" s="620"/>
      <c r="YX3" s="620"/>
      <c r="YY3" s="620"/>
      <c r="YZ3" s="620"/>
      <c r="ZA3" s="620"/>
      <c r="ZB3" s="620"/>
      <c r="ZC3" s="620"/>
      <c r="ZD3" s="620"/>
      <c r="ZE3" s="620"/>
      <c r="ZF3" s="620"/>
      <c r="ZG3" s="620"/>
      <c r="ZH3" s="620"/>
      <c r="ZI3" s="620"/>
      <c r="ZJ3" s="620"/>
      <c r="ZK3" s="620"/>
      <c r="ZL3" s="620"/>
      <c r="ZM3" s="620"/>
      <c r="ZN3" s="620"/>
      <c r="ZO3" s="620"/>
      <c r="ZP3" s="620"/>
      <c r="ZQ3" s="620"/>
      <c r="ZR3" s="620"/>
      <c r="ZS3" s="620"/>
      <c r="ZT3" s="620"/>
      <c r="ZU3" s="620"/>
      <c r="ZV3" s="620"/>
      <c r="ZW3" s="620"/>
      <c r="ZX3" s="620"/>
      <c r="ZY3" s="620"/>
      <c r="ZZ3" s="620"/>
      <c r="AAA3" s="620"/>
      <c r="AAB3" s="620"/>
      <c r="AAC3" s="620"/>
      <c r="AAD3" s="620"/>
      <c r="AAE3" s="620"/>
      <c r="AAF3" s="620"/>
      <c r="AAG3" s="620"/>
      <c r="AAH3" s="620"/>
      <c r="AAI3" s="620"/>
      <c r="AAJ3" s="620"/>
      <c r="AAK3" s="620"/>
      <c r="AAL3" s="620"/>
      <c r="AAM3" s="620"/>
      <c r="AAN3" s="620"/>
      <c r="AAO3" s="620"/>
      <c r="AAP3" s="620"/>
      <c r="AAQ3" s="620"/>
      <c r="AAR3" s="620"/>
      <c r="AAS3" s="620"/>
      <c r="AAT3" s="620"/>
      <c r="AAU3" s="620"/>
      <c r="AAV3" s="620"/>
      <c r="AAW3" s="620"/>
      <c r="AAX3" s="620"/>
      <c r="AAY3" s="620"/>
      <c r="AAZ3" s="620"/>
      <c r="ABA3" s="620"/>
      <c r="ABB3" s="620"/>
      <c r="ABC3" s="620"/>
      <c r="ABD3" s="620"/>
      <c r="ABE3" s="620"/>
      <c r="ABF3" s="620"/>
      <c r="ABG3" s="620"/>
      <c r="ABH3" s="620"/>
      <c r="ABI3" s="620"/>
      <c r="ABJ3" s="620"/>
      <c r="ABK3" s="620"/>
      <c r="ABL3" s="620"/>
      <c r="ABM3" s="620"/>
      <c r="ABN3" s="620"/>
      <c r="ABO3" s="620"/>
      <c r="ABP3" s="620"/>
      <c r="ABQ3" s="620"/>
      <c r="ABR3" s="620"/>
      <c r="ABS3" s="620"/>
      <c r="ABT3" s="620"/>
      <c r="ABU3" s="620"/>
      <c r="ABV3" s="620"/>
      <c r="ABW3" s="620"/>
      <c r="ABX3" s="620"/>
      <c r="ABY3" s="620"/>
      <c r="ABZ3" s="620"/>
      <c r="ACA3" s="620"/>
      <c r="ACB3" s="620"/>
      <c r="ACC3" s="620"/>
      <c r="ACD3" s="620"/>
      <c r="ACE3" s="620"/>
      <c r="ACF3" s="620"/>
      <c r="ACG3" s="620"/>
      <c r="ACH3" s="620"/>
      <c r="ACI3" s="620"/>
      <c r="ACJ3" s="620"/>
      <c r="ACK3" s="620"/>
      <c r="ACL3" s="620"/>
      <c r="ACM3" s="620"/>
      <c r="ACN3" s="620"/>
      <c r="ACO3" s="620"/>
      <c r="ACP3" s="620"/>
      <c r="ACQ3" s="620"/>
      <c r="ACR3" s="620"/>
      <c r="ACS3" s="620"/>
      <c r="ACT3" s="620"/>
      <c r="ACU3" s="620"/>
      <c r="ACV3" s="620"/>
      <c r="ACW3" s="620"/>
      <c r="ACX3" s="620"/>
      <c r="ACY3" s="620"/>
      <c r="ACZ3" s="620"/>
      <c r="ADA3" s="620"/>
      <c r="ADB3" s="620"/>
      <c r="ADC3" s="620"/>
      <c r="ADD3" s="620"/>
      <c r="ADE3" s="620"/>
      <c r="ADF3" s="620"/>
      <c r="ADG3" s="620"/>
      <c r="ADH3" s="620"/>
      <c r="ADI3" s="620"/>
      <c r="ADJ3" s="620"/>
      <c r="ADK3" s="620"/>
      <c r="ADL3" s="620"/>
      <c r="ADM3" s="620"/>
      <c r="ADN3" s="620"/>
      <c r="ADO3" s="620"/>
      <c r="ADP3" s="620"/>
      <c r="ADQ3" s="620"/>
      <c r="ADR3" s="620"/>
      <c r="ADS3" s="620"/>
      <c r="ADT3" s="620"/>
      <c r="ADU3" s="620"/>
      <c r="ADV3" s="620"/>
      <c r="ADW3" s="620"/>
      <c r="ADX3" s="620"/>
      <c r="ADY3" s="620"/>
      <c r="ADZ3" s="620"/>
      <c r="AEA3" s="620"/>
      <c r="AEB3" s="620"/>
      <c r="AEC3" s="620"/>
      <c r="AED3" s="620"/>
      <c r="AEE3" s="620"/>
      <c r="AEF3" s="620"/>
      <c r="AEG3" s="620"/>
      <c r="AEH3" s="620"/>
      <c r="AEI3" s="620"/>
      <c r="AEJ3" s="620"/>
      <c r="AEK3" s="620"/>
      <c r="AEL3" s="620"/>
      <c r="AEM3" s="620"/>
      <c r="AEN3" s="620"/>
      <c r="AEO3" s="620"/>
      <c r="AEP3" s="620"/>
      <c r="AEQ3" s="620"/>
      <c r="AER3" s="620"/>
      <c r="AES3" s="620"/>
      <c r="AET3" s="620"/>
      <c r="AEU3" s="620"/>
      <c r="AEV3" s="620"/>
      <c r="AEW3" s="620"/>
      <c r="AEX3" s="620"/>
      <c r="AEY3" s="620"/>
      <c r="AEZ3" s="620"/>
      <c r="AFA3" s="620"/>
      <c r="AFB3" s="620"/>
      <c r="AFC3" s="620"/>
      <c r="AFD3" s="620"/>
      <c r="AFE3" s="620"/>
      <c r="AFF3" s="620"/>
      <c r="AFG3" s="620"/>
      <c r="AFH3" s="620"/>
      <c r="AFI3" s="620"/>
      <c r="AFJ3" s="620"/>
      <c r="AFK3" s="620"/>
      <c r="AFL3" s="620"/>
      <c r="AFM3" s="620"/>
      <c r="AFN3" s="620"/>
      <c r="AFO3" s="620"/>
      <c r="AFP3" s="620"/>
      <c r="AFQ3" s="620"/>
      <c r="AFR3" s="620"/>
      <c r="AFS3" s="620"/>
      <c r="AFT3" s="620"/>
      <c r="AFU3" s="620"/>
      <c r="AFV3" s="620"/>
      <c r="AFW3" s="620"/>
      <c r="AFX3" s="620"/>
      <c r="AFY3" s="620"/>
      <c r="AFZ3" s="620"/>
      <c r="AGA3" s="620"/>
      <c r="AGB3" s="620"/>
      <c r="AGC3" s="620"/>
      <c r="AGD3" s="620"/>
      <c r="AGE3" s="620"/>
      <c r="AGF3" s="620"/>
      <c r="AGG3" s="620"/>
      <c r="AGH3" s="620"/>
      <c r="AGI3" s="620"/>
      <c r="AGJ3" s="620"/>
      <c r="AGK3" s="620"/>
      <c r="AGL3" s="620"/>
      <c r="AGM3" s="620"/>
      <c r="AGN3" s="620"/>
      <c r="AGO3" s="620"/>
      <c r="AGP3" s="620"/>
      <c r="AGQ3" s="620"/>
      <c r="AGR3" s="620"/>
      <c r="AGS3" s="620"/>
      <c r="AGT3" s="620"/>
      <c r="AGU3" s="620"/>
      <c r="AGV3" s="620"/>
      <c r="AGW3" s="620"/>
      <c r="AGX3" s="620"/>
      <c r="AGY3" s="620"/>
      <c r="AGZ3" s="620"/>
      <c r="AHA3" s="620"/>
      <c r="AHB3" s="620"/>
      <c r="AHC3" s="620"/>
      <c r="AHD3" s="620"/>
      <c r="AHE3" s="620"/>
      <c r="AHF3" s="620"/>
      <c r="AHG3" s="620"/>
      <c r="AHH3" s="620"/>
      <c r="AHI3" s="620"/>
      <c r="AHJ3" s="620"/>
      <c r="AHK3" s="620"/>
      <c r="AHL3" s="620"/>
      <c r="AHM3" s="620"/>
      <c r="AHN3" s="620"/>
      <c r="AHO3" s="620"/>
      <c r="AHP3" s="620"/>
      <c r="AHQ3" s="620"/>
      <c r="AHR3" s="620"/>
      <c r="AHS3" s="620"/>
      <c r="AHT3" s="620"/>
      <c r="AHU3" s="620"/>
      <c r="AHV3" s="620"/>
      <c r="AHW3" s="620"/>
      <c r="AHX3" s="620"/>
      <c r="AHY3" s="620"/>
      <c r="AHZ3" s="620"/>
      <c r="AIA3" s="620"/>
      <c r="AIB3" s="620"/>
      <c r="AIC3" s="620"/>
      <c r="AID3" s="620"/>
      <c r="AIE3" s="620"/>
      <c r="AIF3" s="620"/>
      <c r="AIG3" s="620"/>
      <c r="AIH3" s="620"/>
      <c r="AII3" s="620"/>
      <c r="AIJ3" s="620"/>
      <c r="AIK3" s="620"/>
      <c r="AIL3" s="620"/>
      <c r="AIM3" s="620"/>
      <c r="AIN3" s="620"/>
      <c r="AIO3" s="620"/>
      <c r="AIP3" s="620"/>
      <c r="AIQ3" s="620"/>
      <c r="AIR3" s="620"/>
      <c r="AIS3" s="620"/>
      <c r="AIT3" s="620"/>
      <c r="AIU3" s="620"/>
      <c r="AIV3" s="620"/>
      <c r="AIW3" s="620"/>
      <c r="AIX3" s="620"/>
      <c r="AIY3" s="620"/>
      <c r="AIZ3" s="620"/>
      <c r="AJA3" s="620"/>
      <c r="AJB3" s="620"/>
      <c r="AJC3" s="620"/>
      <c r="AJD3" s="620"/>
      <c r="AJE3" s="620"/>
      <c r="AJF3" s="620"/>
      <c r="AJG3" s="620"/>
      <c r="AJH3" s="620"/>
      <c r="AJI3" s="620"/>
      <c r="AJJ3" s="620"/>
      <c r="AJK3" s="620"/>
      <c r="AJL3" s="620"/>
      <c r="AJM3" s="620"/>
      <c r="AJN3" s="620"/>
      <c r="AJO3" s="620"/>
      <c r="AJP3" s="620"/>
      <c r="AJQ3" s="620"/>
      <c r="AJR3" s="620"/>
      <c r="AJS3" s="620"/>
      <c r="AJT3" s="620"/>
      <c r="AJU3" s="620"/>
      <c r="AJV3" s="620"/>
      <c r="AJW3" s="620"/>
      <c r="AJX3" s="620"/>
      <c r="AJY3" s="620"/>
      <c r="AJZ3" s="620"/>
      <c r="AKA3" s="620"/>
      <c r="AKB3" s="620"/>
      <c r="AKC3" s="620"/>
      <c r="AKD3" s="620"/>
      <c r="AKE3" s="620"/>
      <c r="AKF3" s="620"/>
      <c r="AKG3" s="620"/>
      <c r="AKH3" s="620"/>
      <c r="AKI3" s="620"/>
      <c r="AKJ3" s="620"/>
      <c r="AKK3" s="620"/>
      <c r="AKL3" s="620"/>
      <c r="AKM3" s="620"/>
      <c r="AKN3" s="620"/>
      <c r="AKO3" s="620"/>
      <c r="AKP3" s="620"/>
      <c r="AKQ3" s="620"/>
      <c r="AKR3" s="620"/>
      <c r="AKS3" s="620"/>
      <c r="AKT3" s="620"/>
      <c r="AKU3" s="620"/>
      <c r="AKV3" s="620"/>
      <c r="AKW3" s="620"/>
      <c r="AKX3" s="620"/>
      <c r="AKY3" s="620"/>
      <c r="AKZ3" s="620"/>
      <c r="ALA3" s="620"/>
      <c r="ALB3" s="620"/>
      <c r="ALC3" s="620"/>
      <c r="ALD3" s="620"/>
      <c r="ALE3" s="620"/>
      <c r="ALF3" s="620"/>
      <c r="ALG3" s="620"/>
      <c r="ALH3" s="620"/>
      <c r="ALI3" s="620"/>
      <c r="ALJ3" s="620"/>
      <c r="ALK3" s="620"/>
      <c r="ALL3" s="620"/>
      <c r="ALM3" s="620"/>
      <c r="ALN3" s="620"/>
      <c r="ALO3" s="620"/>
      <c r="ALP3" s="620"/>
      <c r="ALQ3" s="620"/>
      <c r="ALR3" s="620"/>
      <c r="ALS3" s="620"/>
      <c r="ALT3" s="620"/>
      <c r="ALU3" s="620"/>
      <c r="ALV3" s="620"/>
      <c r="ALW3" s="620"/>
      <c r="ALX3" s="620"/>
      <c r="ALY3" s="620"/>
      <c r="ALZ3" s="620"/>
      <c r="AMA3" s="620"/>
      <c r="AMB3" s="620"/>
      <c r="AMC3" s="620"/>
      <c r="AMD3" s="620"/>
      <c r="AME3" s="620"/>
      <c r="AMF3" s="620"/>
      <c r="AMG3" s="620"/>
      <c r="AMH3" s="620"/>
      <c r="AMI3" s="620"/>
      <c r="AMJ3" s="620"/>
      <c r="AMK3" s="620"/>
      <c r="AML3" s="620"/>
      <c r="AMM3" s="620"/>
      <c r="AMN3" s="620"/>
      <c r="AMO3" s="620"/>
      <c r="AMP3" s="620"/>
      <c r="AMQ3" s="620"/>
      <c r="AMR3" s="620"/>
      <c r="AMS3" s="620"/>
      <c r="AMT3" s="620"/>
      <c r="AMU3" s="620"/>
      <c r="AMV3" s="620"/>
      <c r="AMW3" s="620"/>
      <c r="AMX3" s="620"/>
      <c r="AMY3" s="620"/>
      <c r="AMZ3" s="620"/>
      <c r="ANA3" s="620"/>
      <c r="ANB3" s="620"/>
      <c r="ANC3" s="620"/>
      <c r="AND3" s="620"/>
      <c r="ANE3" s="620"/>
      <c r="ANF3" s="620"/>
      <c r="ANG3" s="620"/>
      <c r="ANH3" s="620"/>
      <c r="ANI3" s="620"/>
      <c r="ANJ3" s="620"/>
      <c r="ANK3" s="620"/>
      <c r="ANL3" s="620"/>
      <c r="ANM3" s="620"/>
      <c r="ANN3" s="620"/>
      <c r="ANO3" s="620"/>
      <c r="ANP3" s="620"/>
      <c r="ANQ3" s="620"/>
      <c r="ANR3" s="620"/>
      <c r="ANS3" s="620"/>
      <c r="ANT3" s="620"/>
      <c r="ANU3" s="620"/>
      <c r="ANV3" s="620"/>
      <c r="ANW3" s="620"/>
      <c r="ANX3" s="620"/>
      <c r="ANY3" s="620"/>
      <c r="ANZ3" s="620"/>
      <c r="AOA3" s="620"/>
      <c r="AOB3" s="620"/>
      <c r="AOC3" s="620"/>
      <c r="AOD3" s="620"/>
      <c r="AOE3" s="620"/>
      <c r="AOF3" s="620"/>
      <c r="AOG3" s="620"/>
      <c r="AOH3" s="620"/>
      <c r="AOI3" s="620"/>
      <c r="AOJ3" s="620"/>
      <c r="AOK3" s="620"/>
      <c r="AOL3" s="620"/>
      <c r="AOM3" s="620"/>
      <c r="AON3" s="620"/>
      <c r="AOO3" s="620"/>
      <c r="AOP3" s="620"/>
      <c r="AOQ3" s="620"/>
      <c r="AOR3" s="620"/>
      <c r="AOS3" s="620"/>
      <c r="AOT3" s="620"/>
      <c r="AOU3" s="620"/>
      <c r="AOV3" s="620"/>
      <c r="AOW3" s="620"/>
      <c r="AOX3" s="620"/>
      <c r="AOY3" s="620"/>
      <c r="AOZ3" s="620"/>
      <c r="APA3" s="620"/>
      <c r="APB3" s="620"/>
      <c r="APC3" s="620"/>
      <c r="APD3" s="620"/>
      <c r="APE3" s="620"/>
      <c r="APF3" s="620"/>
      <c r="APG3" s="620"/>
      <c r="APH3" s="620"/>
      <c r="API3" s="620"/>
      <c r="APJ3" s="620"/>
      <c r="APK3" s="620"/>
      <c r="APL3" s="620"/>
      <c r="APM3" s="620"/>
      <c r="APN3" s="620"/>
      <c r="APO3" s="620"/>
      <c r="APP3" s="620"/>
      <c r="APQ3" s="620"/>
      <c r="APR3" s="620"/>
      <c r="APS3" s="620"/>
      <c r="APT3" s="620"/>
      <c r="APU3" s="620"/>
      <c r="APV3" s="620"/>
      <c r="APW3" s="620"/>
      <c r="APX3" s="620"/>
      <c r="APY3" s="620"/>
      <c r="APZ3" s="620"/>
      <c r="AQA3" s="620"/>
      <c r="AQB3" s="620"/>
      <c r="AQC3" s="620"/>
      <c r="AQD3" s="620"/>
      <c r="AQE3" s="620"/>
      <c r="AQF3" s="620"/>
      <c r="AQG3" s="620"/>
      <c r="AQH3" s="620"/>
      <c r="AQI3" s="620"/>
      <c r="AQJ3" s="620"/>
      <c r="AQK3" s="620"/>
      <c r="AQL3" s="620"/>
      <c r="AQM3" s="620"/>
      <c r="AQN3" s="620"/>
      <c r="AQO3" s="620"/>
      <c r="AQP3" s="620"/>
      <c r="AQQ3" s="620"/>
      <c r="AQR3" s="620"/>
      <c r="AQS3" s="620"/>
      <c r="AQT3" s="620"/>
      <c r="AQU3" s="620"/>
      <c r="AQV3" s="620"/>
      <c r="AQW3" s="620"/>
      <c r="AQX3" s="620"/>
      <c r="AQY3" s="620"/>
      <c r="AQZ3" s="620"/>
      <c r="ARA3" s="620"/>
      <c r="ARB3" s="620"/>
      <c r="ARC3" s="620"/>
      <c r="ARD3" s="620"/>
      <c r="ARE3" s="620"/>
      <c r="ARF3" s="620"/>
      <c r="ARG3" s="620"/>
      <c r="ARH3" s="620"/>
      <c r="ARI3" s="620"/>
      <c r="ARJ3" s="620"/>
      <c r="ARK3" s="620"/>
      <c r="ARL3" s="620"/>
      <c r="ARM3" s="620"/>
      <c r="ARN3" s="620"/>
      <c r="ARO3" s="620"/>
      <c r="ARP3" s="620"/>
      <c r="ARQ3" s="620"/>
      <c r="ARR3" s="620"/>
      <c r="ARS3" s="620"/>
      <c r="ART3" s="620"/>
      <c r="ARU3" s="620"/>
      <c r="ARV3" s="620"/>
      <c r="ARW3" s="620"/>
      <c r="ARX3" s="620"/>
      <c r="ARY3" s="620"/>
      <c r="ARZ3" s="620"/>
      <c r="ASA3" s="620"/>
      <c r="ASB3" s="620"/>
      <c r="ASC3" s="620"/>
      <c r="ASD3" s="620"/>
      <c r="ASE3" s="620"/>
      <c r="ASF3" s="620"/>
      <c r="ASG3" s="620"/>
      <c r="ASH3" s="620"/>
      <c r="ASI3" s="620"/>
      <c r="ASJ3" s="620"/>
      <c r="ASK3" s="620"/>
      <c r="ASL3" s="620"/>
      <c r="ASM3" s="620"/>
      <c r="ASN3" s="620"/>
      <c r="ASO3" s="620"/>
      <c r="ASP3" s="620"/>
      <c r="ASQ3" s="620"/>
      <c r="ASR3" s="620"/>
      <c r="ASS3" s="620"/>
      <c r="AST3" s="620"/>
      <c r="ASU3" s="620"/>
      <c r="ASV3" s="620"/>
      <c r="ASW3" s="620"/>
      <c r="ASX3" s="620"/>
      <c r="ASY3" s="620"/>
      <c r="ASZ3" s="620"/>
      <c r="ATA3" s="620"/>
      <c r="ATB3" s="620"/>
      <c r="ATC3" s="620"/>
      <c r="ATD3" s="620"/>
      <c r="ATE3" s="620"/>
      <c r="ATF3" s="620"/>
      <c r="ATG3" s="620"/>
      <c r="ATH3" s="620"/>
      <c r="ATI3" s="620"/>
      <c r="ATJ3" s="620"/>
      <c r="ATK3" s="620"/>
      <c r="ATL3" s="620"/>
      <c r="ATM3" s="620"/>
      <c r="ATN3" s="620"/>
      <c r="ATO3" s="620"/>
      <c r="ATP3" s="620"/>
      <c r="ATQ3" s="620"/>
      <c r="ATR3" s="620"/>
      <c r="ATS3" s="620"/>
      <c r="ATT3" s="620"/>
      <c r="ATU3" s="620"/>
      <c r="ATV3" s="620"/>
      <c r="ATW3" s="620"/>
      <c r="ATX3" s="620"/>
      <c r="ATY3" s="620"/>
      <c r="ATZ3" s="620"/>
      <c r="AUA3" s="620"/>
      <c r="AUB3" s="620"/>
      <c r="AUC3" s="620"/>
      <c r="AUD3" s="620"/>
      <c r="AUE3" s="620"/>
      <c r="AUF3" s="620"/>
      <c r="AUG3" s="620"/>
      <c r="AUH3" s="620"/>
      <c r="AUI3" s="620"/>
      <c r="AUJ3" s="620"/>
      <c r="AUK3" s="620"/>
      <c r="AUL3" s="620"/>
      <c r="AUM3" s="620"/>
      <c r="AUN3" s="620"/>
      <c r="AUO3" s="620"/>
      <c r="AUP3" s="620"/>
      <c r="AUQ3" s="620"/>
      <c r="AUR3" s="620"/>
      <c r="AUS3" s="620"/>
      <c r="AUT3" s="620"/>
      <c r="AUU3" s="620"/>
      <c r="AUV3" s="620"/>
      <c r="AUW3" s="620"/>
      <c r="AUX3" s="620"/>
      <c r="AUY3" s="620"/>
      <c r="AUZ3" s="620"/>
      <c r="AVA3" s="620"/>
      <c r="AVB3" s="620"/>
      <c r="AVC3" s="620"/>
      <c r="AVD3" s="620"/>
      <c r="AVE3" s="620"/>
      <c r="AVF3" s="620"/>
      <c r="AVG3" s="620"/>
      <c r="AVH3" s="620"/>
      <c r="AVI3" s="620"/>
      <c r="AVJ3" s="620"/>
      <c r="AVK3" s="620"/>
      <c r="AVL3" s="620"/>
      <c r="AVM3" s="620"/>
      <c r="AVN3" s="620"/>
      <c r="AVO3" s="620"/>
      <c r="AVP3" s="620"/>
      <c r="AVQ3" s="620"/>
      <c r="AVR3" s="620"/>
      <c r="AVS3" s="620"/>
      <c r="AVT3" s="620"/>
      <c r="AVU3" s="620"/>
      <c r="AVV3" s="620"/>
      <c r="AVW3" s="620"/>
      <c r="AVX3" s="620"/>
      <c r="AVY3" s="620"/>
      <c r="AVZ3" s="620"/>
      <c r="AWA3" s="620"/>
      <c r="AWB3" s="620"/>
      <c r="AWC3" s="620"/>
      <c r="AWD3" s="620"/>
      <c r="AWE3" s="620"/>
      <c r="AWF3" s="620"/>
      <c r="AWG3" s="620"/>
      <c r="AWH3" s="620"/>
      <c r="AWI3" s="620"/>
      <c r="AWJ3" s="620"/>
      <c r="AWK3" s="620"/>
      <c r="AWL3" s="620"/>
      <c r="AWM3" s="620"/>
      <c r="AWN3" s="620"/>
      <c r="AWO3" s="620"/>
      <c r="AWP3" s="620"/>
      <c r="AWQ3" s="620"/>
      <c r="AWR3" s="620"/>
      <c r="AWS3" s="620"/>
      <c r="AWT3" s="620"/>
      <c r="AWU3" s="620"/>
      <c r="AWV3" s="620"/>
      <c r="AWW3" s="620"/>
      <c r="AWX3" s="620"/>
      <c r="AWY3" s="620"/>
      <c r="AWZ3" s="620"/>
      <c r="AXA3" s="620"/>
      <c r="AXB3" s="620"/>
      <c r="AXC3" s="620"/>
      <c r="AXD3" s="620"/>
      <c r="AXE3" s="620"/>
      <c r="AXF3" s="620"/>
      <c r="AXG3" s="620"/>
      <c r="AXH3" s="620"/>
      <c r="AXI3" s="620"/>
      <c r="AXJ3" s="620"/>
      <c r="AXK3" s="620"/>
      <c r="AXL3" s="620"/>
      <c r="AXM3" s="620"/>
      <c r="AXN3" s="620"/>
      <c r="AXO3" s="620"/>
      <c r="AXP3" s="620"/>
      <c r="AXQ3" s="620"/>
      <c r="AXR3" s="620"/>
      <c r="AXS3" s="620"/>
      <c r="AXT3" s="620"/>
      <c r="AXU3" s="620"/>
      <c r="AXV3" s="620"/>
      <c r="AXW3" s="620"/>
      <c r="AXX3" s="620"/>
      <c r="AXY3" s="620"/>
      <c r="AXZ3" s="620"/>
      <c r="AYA3" s="620"/>
      <c r="AYB3" s="620"/>
      <c r="AYC3" s="620"/>
      <c r="AYD3" s="620"/>
      <c r="AYE3" s="620"/>
      <c r="AYF3" s="620"/>
      <c r="AYG3" s="620"/>
      <c r="AYH3" s="620"/>
      <c r="AYI3" s="620"/>
      <c r="AYJ3" s="620"/>
      <c r="AYK3" s="620"/>
      <c r="AYL3" s="620"/>
      <c r="AYM3" s="620"/>
      <c r="AYN3" s="620"/>
      <c r="AYO3" s="620"/>
      <c r="AYP3" s="620"/>
      <c r="AYQ3" s="620"/>
      <c r="AYR3" s="620"/>
      <c r="AYS3" s="620"/>
      <c r="AYT3" s="620"/>
      <c r="AYU3" s="620"/>
      <c r="AYV3" s="620"/>
      <c r="AYW3" s="620"/>
      <c r="AYX3" s="620"/>
      <c r="AYY3" s="620"/>
      <c r="AYZ3" s="620"/>
      <c r="AZA3" s="620"/>
      <c r="AZB3" s="620"/>
      <c r="AZC3" s="620"/>
      <c r="AZD3" s="620"/>
      <c r="AZE3" s="620"/>
      <c r="AZF3" s="620"/>
      <c r="AZG3" s="620"/>
      <c r="AZH3" s="620"/>
      <c r="AZI3" s="620"/>
      <c r="AZJ3" s="620"/>
      <c r="AZK3" s="620"/>
      <c r="AZL3" s="620"/>
      <c r="AZM3" s="620"/>
      <c r="AZN3" s="620"/>
      <c r="AZO3" s="620"/>
      <c r="AZP3" s="620"/>
      <c r="AZQ3" s="620"/>
      <c r="AZR3" s="620"/>
      <c r="AZS3" s="620"/>
      <c r="AZT3" s="620"/>
      <c r="AZU3" s="620"/>
      <c r="AZV3" s="620"/>
      <c r="AZW3" s="620"/>
      <c r="AZX3" s="620"/>
      <c r="AZY3" s="620"/>
      <c r="AZZ3" s="620"/>
      <c r="BAA3" s="620"/>
      <c r="BAB3" s="620"/>
      <c r="BAC3" s="620"/>
      <c r="BAD3" s="620"/>
      <c r="BAE3" s="620"/>
      <c r="BAF3" s="620"/>
      <c r="BAG3" s="620"/>
      <c r="BAH3" s="620"/>
      <c r="BAI3" s="620"/>
      <c r="BAJ3" s="620"/>
      <c r="BAK3" s="620"/>
      <c r="BAL3" s="620"/>
      <c r="BAM3" s="620"/>
      <c r="BAN3" s="620"/>
      <c r="BAO3" s="620"/>
      <c r="BAP3" s="620"/>
      <c r="BAQ3" s="620"/>
      <c r="BAR3" s="620"/>
      <c r="BAS3" s="620"/>
      <c r="BAT3" s="620"/>
      <c r="BAU3" s="620"/>
      <c r="BAV3" s="620"/>
      <c r="BAW3" s="620"/>
      <c r="BAX3" s="620"/>
      <c r="BAY3" s="620"/>
      <c r="BAZ3" s="620"/>
      <c r="BBA3" s="620"/>
      <c r="BBB3" s="620"/>
      <c r="BBC3" s="620"/>
      <c r="BBD3" s="620"/>
      <c r="BBE3" s="620"/>
      <c r="BBF3" s="620"/>
      <c r="BBG3" s="620"/>
      <c r="BBH3" s="620"/>
      <c r="BBI3" s="620"/>
      <c r="BBJ3" s="620"/>
      <c r="BBK3" s="620"/>
      <c r="BBL3" s="620"/>
      <c r="BBM3" s="620"/>
      <c r="BBN3" s="620"/>
      <c r="BBO3" s="620"/>
      <c r="BBP3" s="620"/>
      <c r="BBQ3" s="620"/>
      <c r="BBR3" s="620"/>
      <c r="BBS3" s="620"/>
      <c r="BBT3" s="620"/>
      <c r="BBU3" s="620"/>
      <c r="BBV3" s="620"/>
      <c r="BBW3" s="620"/>
      <c r="BBX3" s="620"/>
      <c r="BBY3" s="620"/>
      <c r="BBZ3" s="620"/>
      <c r="BCA3" s="620"/>
      <c r="BCB3" s="620"/>
      <c r="BCC3" s="620"/>
      <c r="BCD3" s="620"/>
      <c r="BCE3" s="620"/>
      <c r="BCF3" s="620"/>
      <c r="BCG3" s="620"/>
      <c r="BCH3" s="620"/>
      <c r="BCI3" s="620"/>
      <c r="BCJ3" s="620"/>
      <c r="BCK3" s="620"/>
      <c r="BCL3" s="620"/>
      <c r="BCM3" s="620"/>
      <c r="BCN3" s="620"/>
      <c r="BCO3" s="620"/>
      <c r="BCP3" s="620"/>
      <c r="BCQ3" s="620"/>
      <c r="BCR3" s="620"/>
      <c r="BCS3" s="620"/>
      <c r="BCT3" s="620"/>
      <c r="BCU3" s="620"/>
      <c r="BCV3" s="620"/>
      <c r="BCW3" s="620"/>
      <c r="BCX3" s="620"/>
      <c r="BCY3" s="620"/>
      <c r="BCZ3" s="620"/>
      <c r="BDA3" s="620"/>
      <c r="BDB3" s="620"/>
      <c r="BDC3" s="620"/>
      <c r="BDD3" s="620"/>
      <c r="BDE3" s="620"/>
      <c r="BDF3" s="620"/>
      <c r="BDG3" s="620"/>
      <c r="BDH3" s="620"/>
      <c r="BDI3" s="620"/>
      <c r="BDJ3" s="620"/>
      <c r="BDK3" s="620"/>
      <c r="BDL3" s="620"/>
      <c r="BDM3" s="620"/>
      <c r="BDN3" s="620"/>
      <c r="BDO3" s="620"/>
      <c r="BDP3" s="620"/>
      <c r="BDQ3" s="620"/>
      <c r="BDR3" s="620"/>
      <c r="BDS3" s="620"/>
      <c r="BDT3" s="620"/>
      <c r="BDU3" s="620"/>
      <c r="BDV3" s="620"/>
      <c r="BDW3" s="620"/>
      <c r="BDX3" s="620"/>
      <c r="BDY3" s="620"/>
      <c r="BDZ3" s="620"/>
      <c r="BEA3" s="620"/>
      <c r="BEB3" s="620"/>
      <c r="BEC3" s="620"/>
      <c r="BED3" s="620"/>
      <c r="BEE3" s="620"/>
      <c r="BEF3" s="620"/>
      <c r="BEG3" s="620"/>
      <c r="BEH3" s="620"/>
      <c r="BEI3" s="620"/>
      <c r="BEJ3" s="620"/>
      <c r="BEK3" s="620"/>
      <c r="BEL3" s="620"/>
      <c r="BEM3" s="620"/>
      <c r="BEN3" s="620"/>
      <c r="BEO3" s="620"/>
      <c r="BEP3" s="620"/>
      <c r="BEQ3" s="620"/>
      <c r="BER3" s="620"/>
      <c r="BES3" s="620"/>
      <c r="BET3" s="620"/>
      <c r="BEU3" s="620"/>
      <c r="BEV3" s="620"/>
      <c r="BEW3" s="620"/>
      <c r="BEX3" s="620"/>
      <c r="BEY3" s="620"/>
      <c r="BEZ3" s="620"/>
      <c r="BFA3" s="620"/>
      <c r="BFB3" s="620"/>
      <c r="BFC3" s="620"/>
      <c r="BFD3" s="620"/>
      <c r="BFE3" s="620"/>
      <c r="BFF3" s="620"/>
      <c r="BFG3" s="620"/>
      <c r="BFH3" s="620"/>
      <c r="BFI3" s="620"/>
      <c r="BFJ3" s="620"/>
      <c r="BFK3" s="620"/>
      <c r="BFL3" s="620"/>
      <c r="BFM3" s="620"/>
      <c r="BFN3" s="620"/>
      <c r="BFO3" s="620"/>
      <c r="BFP3" s="620"/>
      <c r="BFQ3" s="620"/>
      <c r="BFR3" s="620"/>
      <c r="BFS3" s="620"/>
      <c r="BFT3" s="620"/>
      <c r="BFU3" s="620"/>
      <c r="BFV3" s="620"/>
      <c r="BFW3" s="620"/>
      <c r="BFX3" s="620"/>
      <c r="BFY3" s="620"/>
      <c r="BFZ3" s="620"/>
      <c r="BGA3" s="620"/>
      <c r="BGB3" s="620"/>
      <c r="BGC3" s="620"/>
      <c r="BGD3" s="620"/>
      <c r="BGE3" s="620"/>
      <c r="BGF3" s="620"/>
      <c r="BGG3" s="620"/>
      <c r="BGH3" s="620"/>
      <c r="BGI3" s="620"/>
      <c r="BGJ3" s="620"/>
      <c r="BGK3" s="620"/>
      <c r="BGL3" s="620"/>
      <c r="BGM3" s="620"/>
      <c r="BGN3" s="620"/>
      <c r="BGO3" s="620"/>
      <c r="BGP3" s="620"/>
      <c r="BGQ3" s="620"/>
      <c r="BGR3" s="620"/>
      <c r="BGS3" s="620"/>
      <c r="BGT3" s="620"/>
      <c r="BGU3" s="620"/>
      <c r="BGV3" s="620"/>
      <c r="BGW3" s="620"/>
      <c r="BGX3" s="620"/>
      <c r="BGY3" s="620"/>
      <c r="BGZ3" s="620"/>
      <c r="BHA3" s="620"/>
      <c r="BHB3" s="620"/>
      <c r="BHC3" s="620"/>
      <c r="BHD3" s="620"/>
      <c r="BHE3" s="620"/>
      <c r="BHF3" s="620"/>
      <c r="BHG3" s="620"/>
      <c r="BHH3" s="620"/>
      <c r="BHI3" s="620"/>
      <c r="BHJ3" s="620"/>
      <c r="BHK3" s="620"/>
      <c r="BHL3" s="620"/>
      <c r="BHM3" s="620"/>
      <c r="BHN3" s="620"/>
      <c r="BHO3" s="620"/>
      <c r="BHP3" s="620"/>
      <c r="BHQ3" s="620"/>
      <c r="BHR3" s="620"/>
      <c r="BHS3" s="620"/>
      <c r="BHT3" s="620"/>
      <c r="BHU3" s="620"/>
      <c r="BHV3" s="620"/>
      <c r="BHW3" s="620"/>
      <c r="BHX3" s="620"/>
      <c r="BHY3" s="620"/>
      <c r="BHZ3" s="620"/>
      <c r="BIA3" s="620"/>
      <c r="BIB3" s="620"/>
      <c r="BIC3" s="620"/>
      <c r="BID3" s="620"/>
      <c r="BIE3" s="620"/>
      <c r="BIF3" s="620"/>
      <c r="BIG3" s="620"/>
      <c r="BIH3" s="620"/>
      <c r="BII3" s="620"/>
      <c r="BIJ3" s="620"/>
      <c r="BIK3" s="620"/>
      <c r="BIL3" s="620"/>
      <c r="BIM3" s="620"/>
      <c r="BIN3" s="620"/>
      <c r="BIO3" s="620"/>
      <c r="BIP3" s="620"/>
      <c r="BIQ3" s="620"/>
      <c r="BIR3" s="620"/>
      <c r="BIS3" s="620"/>
      <c r="BIT3" s="620"/>
      <c r="BIU3" s="620"/>
      <c r="BIV3" s="620"/>
      <c r="BIW3" s="620"/>
      <c r="BIX3" s="620"/>
      <c r="BIY3" s="620"/>
      <c r="BIZ3" s="620"/>
      <c r="BJA3" s="620"/>
      <c r="BJB3" s="620"/>
      <c r="BJC3" s="620"/>
      <c r="BJD3" s="620"/>
      <c r="BJE3" s="620"/>
      <c r="BJF3" s="620"/>
      <c r="BJG3" s="620"/>
      <c r="BJH3" s="620"/>
      <c r="BJI3" s="620"/>
      <c r="BJJ3" s="620"/>
      <c r="BJK3" s="620"/>
      <c r="BJL3" s="620"/>
      <c r="BJM3" s="620"/>
      <c r="BJN3" s="620"/>
      <c r="BJO3" s="620"/>
      <c r="BJP3" s="620"/>
      <c r="BJQ3" s="620"/>
      <c r="BJR3" s="620"/>
      <c r="BJS3" s="620"/>
      <c r="BJT3" s="620"/>
      <c r="BJU3" s="620"/>
      <c r="BJV3" s="620"/>
      <c r="BJW3" s="620"/>
      <c r="BJX3" s="620"/>
      <c r="BJY3" s="620"/>
      <c r="BJZ3" s="620"/>
      <c r="BKA3" s="620"/>
      <c r="BKB3" s="620"/>
      <c r="BKC3" s="620"/>
      <c r="BKD3" s="620"/>
      <c r="BKE3" s="620"/>
      <c r="BKF3" s="620"/>
      <c r="BKG3" s="620"/>
      <c r="BKH3" s="620"/>
      <c r="BKI3" s="620"/>
      <c r="BKJ3" s="620"/>
      <c r="BKK3" s="620"/>
      <c r="BKL3" s="620"/>
      <c r="BKM3" s="620"/>
      <c r="BKN3" s="620"/>
      <c r="BKO3" s="620"/>
      <c r="BKP3" s="620"/>
      <c r="BKQ3" s="620"/>
      <c r="BKR3" s="620"/>
      <c r="BKS3" s="620"/>
      <c r="BKT3" s="620"/>
      <c r="BKU3" s="620"/>
      <c r="BKV3" s="620"/>
      <c r="BKW3" s="620"/>
      <c r="BKX3" s="620"/>
      <c r="BKY3" s="620"/>
      <c r="BKZ3" s="620"/>
      <c r="BLA3" s="620"/>
      <c r="BLB3" s="620"/>
      <c r="BLC3" s="620"/>
      <c r="BLD3" s="620"/>
      <c r="BLE3" s="620"/>
      <c r="BLF3" s="620"/>
      <c r="BLG3" s="620"/>
      <c r="BLH3" s="620"/>
      <c r="BLI3" s="620"/>
      <c r="BLJ3" s="620"/>
      <c r="BLK3" s="620"/>
      <c r="BLL3" s="620"/>
      <c r="BLM3" s="620"/>
      <c r="BLN3" s="620"/>
      <c r="BLO3" s="620"/>
      <c r="BLP3" s="620"/>
      <c r="BLQ3" s="620"/>
      <c r="BLR3" s="620"/>
      <c r="BLS3" s="620"/>
      <c r="BLT3" s="620"/>
      <c r="BLU3" s="620"/>
      <c r="BLV3" s="620"/>
      <c r="BLW3" s="620"/>
      <c r="BLX3" s="620"/>
      <c r="BLY3" s="620"/>
      <c r="BLZ3" s="620"/>
      <c r="BMA3" s="620"/>
      <c r="BMB3" s="620"/>
      <c r="BMC3" s="620"/>
      <c r="BMD3" s="620"/>
      <c r="BME3" s="620"/>
      <c r="BMF3" s="620"/>
      <c r="BMG3" s="620"/>
      <c r="BMH3" s="620"/>
      <c r="BMI3" s="620"/>
      <c r="BMJ3" s="620"/>
      <c r="BMK3" s="620"/>
      <c r="BML3" s="620"/>
      <c r="BMM3" s="620"/>
      <c r="BMN3" s="620"/>
      <c r="BMO3" s="620"/>
      <c r="BMP3" s="620"/>
      <c r="BMQ3" s="620"/>
      <c r="BMR3" s="620"/>
      <c r="BMS3" s="620"/>
      <c r="BMT3" s="620"/>
      <c r="BMU3" s="620"/>
      <c r="BMV3" s="620"/>
      <c r="BMW3" s="620"/>
      <c r="BMX3" s="620"/>
      <c r="BMY3" s="620"/>
      <c r="BMZ3" s="620"/>
      <c r="BNA3" s="620"/>
      <c r="BNB3" s="620"/>
      <c r="BNC3" s="620"/>
      <c r="BND3" s="620"/>
      <c r="BNE3" s="620"/>
      <c r="BNF3" s="620"/>
      <c r="BNG3" s="620"/>
      <c r="BNH3" s="620"/>
      <c r="BNI3" s="620"/>
      <c r="BNJ3" s="620"/>
      <c r="BNK3" s="620"/>
      <c r="BNL3" s="620"/>
      <c r="BNM3" s="620"/>
      <c r="BNN3" s="620"/>
      <c r="BNO3" s="620"/>
      <c r="BNP3" s="620"/>
      <c r="BNQ3" s="620"/>
      <c r="BNR3" s="620"/>
      <c r="BNS3" s="620"/>
      <c r="BNT3" s="620"/>
      <c r="BNU3" s="620"/>
      <c r="BNV3" s="620"/>
      <c r="BNW3" s="620"/>
      <c r="BNX3" s="620"/>
      <c r="BNY3" s="620"/>
      <c r="BNZ3" s="620"/>
      <c r="BOA3" s="620"/>
      <c r="BOB3" s="620"/>
      <c r="BOC3" s="620"/>
      <c r="BOD3" s="620"/>
      <c r="BOE3" s="620"/>
      <c r="BOF3" s="620"/>
      <c r="BOG3" s="620"/>
      <c r="BOH3" s="620"/>
      <c r="BOI3" s="620"/>
      <c r="BOJ3" s="620"/>
      <c r="BOK3" s="620"/>
      <c r="BOL3" s="620"/>
      <c r="BOM3" s="620"/>
      <c r="BON3" s="620"/>
      <c r="BOO3" s="620"/>
      <c r="BOP3" s="620"/>
      <c r="BOQ3" s="620"/>
      <c r="BOR3" s="620"/>
      <c r="BOS3" s="620"/>
      <c r="BOT3" s="620"/>
      <c r="BOU3" s="620"/>
      <c r="BOV3" s="620"/>
      <c r="BOW3" s="620"/>
      <c r="BOX3" s="620"/>
      <c r="BOY3" s="620"/>
      <c r="BOZ3" s="620"/>
      <c r="BPA3" s="620"/>
      <c r="BPB3" s="620"/>
      <c r="BPC3" s="620"/>
      <c r="BPD3" s="620"/>
      <c r="BPE3" s="620"/>
      <c r="BPF3" s="620"/>
      <c r="BPG3" s="620"/>
      <c r="BPH3" s="620"/>
      <c r="BPI3" s="620"/>
      <c r="BPJ3" s="620"/>
      <c r="BPK3" s="620"/>
      <c r="BPL3" s="620"/>
      <c r="BPM3" s="620"/>
      <c r="BPN3" s="620"/>
      <c r="BPO3" s="620"/>
      <c r="BPP3" s="620"/>
      <c r="BPQ3" s="620"/>
      <c r="BPR3" s="620"/>
      <c r="BPS3" s="620"/>
      <c r="BPT3" s="620"/>
      <c r="BPU3" s="620"/>
      <c r="BPV3" s="620"/>
      <c r="BPW3" s="620"/>
      <c r="BPX3" s="620"/>
      <c r="BPY3" s="620"/>
      <c r="BPZ3" s="620"/>
      <c r="BQA3" s="620"/>
      <c r="BQB3" s="620"/>
      <c r="BQC3" s="620"/>
      <c r="BQD3" s="620"/>
      <c r="BQE3" s="620"/>
      <c r="BQF3" s="620"/>
      <c r="BQG3" s="620"/>
      <c r="BQH3" s="620"/>
      <c r="BQI3" s="620"/>
      <c r="BQJ3" s="620"/>
      <c r="BQK3" s="620"/>
      <c r="BQL3" s="620"/>
      <c r="BQM3" s="620"/>
      <c r="BQN3" s="620"/>
      <c r="BQO3" s="620"/>
      <c r="BQP3" s="620"/>
      <c r="BQQ3" s="620"/>
      <c r="BQR3" s="620"/>
      <c r="BQS3" s="620"/>
      <c r="BQT3" s="620"/>
      <c r="BQU3" s="620"/>
      <c r="BQV3" s="620"/>
      <c r="BQW3" s="620"/>
      <c r="BQX3" s="620"/>
      <c r="BQY3" s="620"/>
      <c r="BQZ3" s="620"/>
      <c r="BRA3" s="620"/>
      <c r="BRB3" s="620"/>
      <c r="BRC3" s="620"/>
      <c r="BRD3" s="620"/>
      <c r="BRE3" s="620"/>
      <c r="BRF3" s="620"/>
      <c r="BRG3" s="620"/>
      <c r="BRH3" s="620"/>
      <c r="BRI3" s="620"/>
      <c r="BRJ3" s="620"/>
      <c r="BRK3" s="620"/>
      <c r="BRL3" s="620"/>
      <c r="BRM3" s="620"/>
      <c r="BRN3" s="620"/>
      <c r="BRO3" s="620"/>
      <c r="BRP3" s="620"/>
      <c r="BRQ3" s="620"/>
      <c r="BRR3" s="620"/>
      <c r="BRS3" s="620"/>
      <c r="BRT3" s="620"/>
      <c r="BRU3" s="620"/>
      <c r="BRV3" s="620"/>
      <c r="BRW3" s="620"/>
      <c r="BRX3" s="620"/>
      <c r="BRY3" s="620"/>
      <c r="BRZ3" s="620"/>
      <c r="BSA3" s="620"/>
      <c r="BSB3" s="620"/>
      <c r="BSC3" s="620"/>
      <c r="BSD3" s="620"/>
      <c r="BSE3" s="620"/>
      <c r="BSF3" s="620"/>
      <c r="BSG3" s="620"/>
      <c r="BSH3" s="620"/>
      <c r="BSI3" s="620"/>
      <c r="BSJ3" s="620"/>
      <c r="BSK3" s="620"/>
      <c r="BSL3" s="620"/>
      <c r="BSM3" s="620"/>
      <c r="BSN3" s="620"/>
      <c r="BSO3" s="620"/>
      <c r="BSP3" s="620"/>
      <c r="BSQ3" s="620"/>
      <c r="BSR3" s="620"/>
      <c r="BSS3" s="620"/>
      <c r="BST3" s="620"/>
      <c r="BSU3" s="620"/>
      <c r="BSV3" s="620"/>
      <c r="BSW3" s="620"/>
      <c r="BSX3" s="620"/>
      <c r="BSY3" s="620"/>
      <c r="BSZ3" s="620"/>
      <c r="BTA3" s="620"/>
      <c r="BTB3" s="620"/>
      <c r="BTC3" s="620"/>
      <c r="BTD3" s="620"/>
      <c r="BTE3" s="620"/>
      <c r="BTF3" s="620"/>
      <c r="BTG3" s="620"/>
      <c r="BTH3" s="620"/>
      <c r="BTI3" s="620"/>
      <c r="BTJ3" s="620"/>
      <c r="BTK3" s="620"/>
      <c r="BTL3" s="620"/>
      <c r="BTM3" s="620"/>
      <c r="BTN3" s="620"/>
      <c r="BTO3" s="620"/>
      <c r="BTP3" s="620"/>
      <c r="BTQ3" s="620"/>
      <c r="BTR3" s="620"/>
      <c r="BTS3" s="620"/>
      <c r="BTT3" s="620"/>
      <c r="BTU3" s="620"/>
      <c r="BTV3" s="620"/>
      <c r="BTW3" s="620"/>
      <c r="BTX3" s="620"/>
      <c r="BTY3" s="620"/>
      <c r="BTZ3" s="620"/>
      <c r="BUA3" s="620"/>
      <c r="BUB3" s="620"/>
      <c r="BUC3" s="620"/>
      <c r="BUD3" s="620"/>
      <c r="BUE3" s="620"/>
      <c r="BUF3" s="620"/>
      <c r="BUG3" s="620"/>
      <c r="BUH3" s="620"/>
      <c r="BUI3" s="620"/>
      <c r="BUJ3" s="620"/>
      <c r="BUK3" s="620"/>
      <c r="BUL3" s="620"/>
      <c r="BUM3" s="620"/>
      <c r="BUN3" s="620"/>
      <c r="BUO3" s="620"/>
      <c r="BUP3" s="620"/>
      <c r="BUQ3" s="620"/>
      <c r="BUR3" s="620"/>
      <c r="BUS3" s="620"/>
      <c r="BUT3" s="620"/>
      <c r="BUU3" s="620"/>
      <c r="BUV3" s="620"/>
      <c r="BUW3" s="620"/>
      <c r="BUX3" s="620"/>
      <c r="BUY3" s="620"/>
      <c r="BUZ3" s="620"/>
      <c r="BVA3" s="620"/>
      <c r="BVB3" s="620"/>
      <c r="BVC3" s="620"/>
      <c r="BVD3" s="620"/>
      <c r="BVE3" s="620"/>
      <c r="BVF3" s="620"/>
      <c r="BVG3" s="620"/>
      <c r="BVH3" s="620"/>
      <c r="BVI3" s="620"/>
      <c r="BVJ3" s="620"/>
      <c r="BVK3" s="620"/>
      <c r="BVL3" s="620"/>
      <c r="BVM3" s="620"/>
      <c r="BVN3" s="620"/>
      <c r="BVO3" s="620"/>
      <c r="BVP3" s="620"/>
      <c r="BVQ3" s="620"/>
      <c r="BVR3" s="620"/>
      <c r="BVS3" s="620"/>
      <c r="BVT3" s="620"/>
      <c r="BVU3" s="620"/>
      <c r="BVV3" s="620"/>
      <c r="BVW3" s="620"/>
      <c r="BVX3" s="620"/>
      <c r="BVY3" s="620"/>
      <c r="BVZ3" s="620"/>
      <c r="BWA3" s="620"/>
      <c r="BWB3" s="620"/>
      <c r="BWC3" s="620"/>
      <c r="BWD3" s="620"/>
      <c r="BWE3" s="620"/>
      <c r="BWF3" s="620"/>
      <c r="BWG3" s="620"/>
      <c r="BWH3" s="620"/>
      <c r="BWI3" s="620"/>
      <c r="BWJ3" s="620"/>
      <c r="BWK3" s="620"/>
      <c r="BWL3" s="620"/>
      <c r="BWM3" s="620"/>
      <c r="BWN3" s="620"/>
      <c r="BWO3" s="620"/>
      <c r="BWP3" s="620"/>
      <c r="BWQ3" s="620"/>
      <c r="BWR3" s="620"/>
      <c r="BWS3" s="620"/>
      <c r="BWT3" s="620"/>
      <c r="BWU3" s="620"/>
      <c r="BWV3" s="620"/>
      <c r="BWW3" s="620"/>
      <c r="BWX3" s="620"/>
      <c r="BWY3" s="620"/>
      <c r="BWZ3" s="620"/>
      <c r="BXA3" s="620"/>
      <c r="BXB3" s="620"/>
      <c r="BXC3" s="620"/>
      <c r="BXD3" s="620"/>
      <c r="BXE3" s="620"/>
      <c r="BXF3" s="620"/>
      <c r="BXG3" s="620"/>
      <c r="BXH3" s="620"/>
      <c r="BXI3" s="620"/>
      <c r="BXJ3" s="620"/>
      <c r="BXK3" s="620"/>
      <c r="BXL3" s="620"/>
      <c r="BXM3" s="620"/>
      <c r="BXN3" s="620"/>
      <c r="BXO3" s="620"/>
      <c r="BXP3" s="620"/>
      <c r="BXQ3" s="620"/>
      <c r="BXR3" s="620"/>
      <c r="BXS3" s="620"/>
      <c r="BXT3" s="620"/>
      <c r="BXU3" s="620"/>
      <c r="BXV3" s="620"/>
      <c r="BXW3" s="620"/>
      <c r="BXX3" s="620"/>
      <c r="BXY3" s="620"/>
      <c r="BXZ3" s="620"/>
      <c r="BYA3" s="620"/>
      <c r="BYB3" s="620"/>
      <c r="BYC3" s="620"/>
      <c r="BYD3" s="620"/>
      <c r="BYE3" s="620"/>
      <c r="BYF3" s="620"/>
      <c r="BYG3" s="620"/>
      <c r="BYH3" s="620"/>
      <c r="BYI3" s="620"/>
      <c r="BYJ3" s="620"/>
      <c r="BYK3" s="620"/>
      <c r="BYL3" s="620"/>
      <c r="BYM3" s="620"/>
      <c r="BYN3" s="620"/>
      <c r="BYO3" s="620"/>
      <c r="BYP3" s="620"/>
      <c r="BYQ3" s="620"/>
      <c r="BYR3" s="620"/>
      <c r="BYS3" s="620"/>
      <c r="BYT3" s="620"/>
      <c r="BYU3" s="620"/>
      <c r="BYV3" s="620"/>
      <c r="BYW3" s="620"/>
      <c r="BYX3" s="620"/>
      <c r="BYY3" s="620"/>
      <c r="BYZ3" s="620"/>
      <c r="BZA3" s="620"/>
      <c r="BZB3" s="620"/>
      <c r="BZC3" s="620"/>
      <c r="BZD3" s="620"/>
      <c r="BZE3" s="620"/>
      <c r="BZF3" s="620"/>
      <c r="BZG3" s="620"/>
      <c r="BZH3" s="620"/>
      <c r="BZI3" s="620"/>
      <c r="BZJ3" s="620"/>
      <c r="BZK3" s="620"/>
      <c r="BZL3" s="620"/>
      <c r="BZM3" s="620"/>
      <c r="BZN3" s="620"/>
      <c r="BZO3" s="620"/>
      <c r="BZP3" s="620"/>
      <c r="BZQ3" s="620"/>
      <c r="BZR3" s="620"/>
      <c r="BZS3" s="620"/>
      <c r="BZT3" s="620"/>
      <c r="BZU3" s="620"/>
      <c r="BZV3" s="620"/>
      <c r="BZW3" s="620"/>
      <c r="BZX3" s="620"/>
      <c r="BZY3" s="620"/>
      <c r="BZZ3" s="620"/>
      <c r="CAA3" s="620"/>
      <c r="CAB3" s="620"/>
      <c r="CAC3" s="620"/>
      <c r="CAD3" s="620"/>
      <c r="CAE3" s="620"/>
      <c r="CAF3" s="620"/>
      <c r="CAG3" s="620"/>
      <c r="CAH3" s="620"/>
      <c r="CAI3" s="620"/>
      <c r="CAJ3" s="620"/>
      <c r="CAK3" s="620"/>
      <c r="CAL3" s="620"/>
      <c r="CAM3" s="620"/>
      <c r="CAN3" s="620"/>
      <c r="CAO3" s="620"/>
      <c r="CAP3" s="620"/>
      <c r="CAQ3" s="620"/>
      <c r="CAR3" s="620"/>
      <c r="CAS3" s="620"/>
      <c r="CAT3" s="620"/>
      <c r="CAU3" s="620"/>
      <c r="CAV3" s="620"/>
      <c r="CAW3" s="620"/>
      <c r="CAX3" s="620"/>
      <c r="CAY3" s="620"/>
      <c r="CAZ3" s="620"/>
      <c r="CBA3" s="620"/>
      <c r="CBB3" s="620"/>
      <c r="CBC3" s="620"/>
      <c r="CBD3" s="620"/>
      <c r="CBE3" s="620"/>
      <c r="CBF3" s="620"/>
      <c r="CBG3" s="620"/>
      <c r="CBH3" s="620"/>
      <c r="CBI3" s="620"/>
      <c r="CBJ3" s="620"/>
      <c r="CBK3" s="620"/>
      <c r="CBL3" s="620"/>
      <c r="CBM3" s="620"/>
      <c r="CBN3" s="620"/>
      <c r="CBO3" s="620"/>
      <c r="CBP3" s="620"/>
      <c r="CBQ3" s="620"/>
      <c r="CBR3" s="620"/>
      <c r="CBS3" s="620"/>
      <c r="CBT3" s="620"/>
      <c r="CBU3" s="620"/>
      <c r="CBV3" s="620"/>
      <c r="CBW3" s="620"/>
      <c r="CBX3" s="620"/>
      <c r="CBY3" s="620"/>
      <c r="CBZ3" s="620"/>
      <c r="CCA3" s="620"/>
      <c r="CCB3" s="620"/>
      <c r="CCC3" s="620"/>
      <c r="CCD3" s="620"/>
      <c r="CCE3" s="620"/>
      <c r="CCF3" s="620"/>
      <c r="CCG3" s="620"/>
      <c r="CCH3" s="620"/>
      <c r="CCI3" s="620"/>
      <c r="CCJ3" s="620"/>
      <c r="CCK3" s="620"/>
      <c r="CCL3" s="620"/>
      <c r="CCM3" s="620"/>
      <c r="CCN3" s="620"/>
      <c r="CCO3" s="620"/>
      <c r="CCP3" s="620"/>
      <c r="CCQ3" s="620"/>
      <c r="CCR3" s="620"/>
      <c r="CCS3" s="620"/>
      <c r="CCT3" s="620"/>
      <c r="CCU3" s="620"/>
      <c r="CCV3" s="620"/>
      <c r="CCW3" s="620"/>
      <c r="CCX3" s="620"/>
      <c r="CCY3" s="620"/>
      <c r="CCZ3" s="620"/>
      <c r="CDA3" s="620"/>
      <c r="CDB3" s="620"/>
      <c r="CDC3" s="620"/>
      <c r="CDD3" s="620"/>
      <c r="CDE3" s="620"/>
      <c r="CDF3" s="620"/>
      <c r="CDG3" s="620"/>
      <c r="CDH3" s="620"/>
      <c r="CDI3" s="620"/>
      <c r="CDJ3" s="620"/>
      <c r="CDK3" s="620"/>
      <c r="CDL3" s="620"/>
      <c r="CDM3" s="620"/>
      <c r="CDN3" s="620"/>
      <c r="CDO3" s="620"/>
      <c r="CDP3" s="620"/>
      <c r="CDQ3" s="620"/>
      <c r="CDR3" s="620"/>
      <c r="CDS3" s="620"/>
      <c r="CDT3" s="620"/>
      <c r="CDU3" s="620"/>
      <c r="CDV3" s="620"/>
      <c r="CDW3" s="620"/>
      <c r="CDX3" s="620"/>
      <c r="CDY3" s="620"/>
      <c r="CDZ3" s="620"/>
      <c r="CEA3" s="620"/>
      <c r="CEB3" s="620"/>
      <c r="CEC3" s="620"/>
      <c r="CED3" s="620"/>
      <c r="CEE3" s="620"/>
      <c r="CEF3" s="620"/>
      <c r="CEG3" s="620"/>
      <c r="CEH3" s="620"/>
      <c r="CEI3" s="620"/>
      <c r="CEJ3" s="620"/>
      <c r="CEK3" s="620"/>
      <c r="CEL3" s="620"/>
      <c r="CEM3" s="620"/>
      <c r="CEN3" s="620"/>
      <c r="CEO3" s="620"/>
      <c r="CEP3" s="620"/>
      <c r="CEQ3" s="620"/>
      <c r="CER3" s="620"/>
      <c r="CES3" s="620"/>
      <c r="CET3" s="620"/>
      <c r="CEU3" s="620"/>
      <c r="CEV3" s="620"/>
      <c r="CEW3" s="620"/>
      <c r="CEX3" s="620"/>
      <c r="CEY3" s="620"/>
      <c r="CEZ3" s="620"/>
      <c r="CFA3" s="620"/>
      <c r="CFB3" s="620"/>
      <c r="CFC3" s="620"/>
      <c r="CFD3" s="620"/>
      <c r="CFE3" s="620"/>
      <c r="CFF3" s="620"/>
      <c r="CFG3" s="620"/>
      <c r="CFH3" s="620"/>
      <c r="CFI3" s="620"/>
      <c r="CFJ3" s="620"/>
      <c r="CFK3" s="620"/>
      <c r="CFL3" s="620"/>
      <c r="CFM3" s="620"/>
      <c r="CFN3" s="620"/>
      <c r="CFO3" s="620"/>
      <c r="CFP3" s="620"/>
      <c r="CFQ3" s="620"/>
      <c r="CFR3" s="620"/>
      <c r="CFS3" s="620"/>
      <c r="CFT3" s="620"/>
      <c r="CFU3" s="620"/>
      <c r="CFV3" s="620"/>
      <c r="CFW3" s="620"/>
      <c r="CFX3" s="620"/>
      <c r="CFY3" s="620"/>
      <c r="CFZ3" s="620"/>
      <c r="CGA3" s="620"/>
      <c r="CGB3" s="620"/>
      <c r="CGC3" s="620"/>
      <c r="CGD3" s="620"/>
      <c r="CGE3" s="620"/>
      <c r="CGF3" s="620"/>
      <c r="CGG3" s="620"/>
      <c r="CGH3" s="620"/>
      <c r="CGI3" s="620"/>
      <c r="CGJ3" s="620"/>
      <c r="CGK3" s="620"/>
      <c r="CGL3" s="620"/>
      <c r="CGM3" s="620"/>
      <c r="CGN3" s="620"/>
      <c r="CGO3" s="620"/>
      <c r="CGP3" s="620"/>
      <c r="CGQ3" s="620"/>
      <c r="CGR3" s="620"/>
      <c r="CGS3" s="620"/>
      <c r="CGT3" s="620"/>
      <c r="CGU3" s="620"/>
      <c r="CGV3" s="620"/>
      <c r="CGW3" s="620"/>
      <c r="CGX3" s="620"/>
      <c r="CGY3" s="620"/>
      <c r="CGZ3" s="620"/>
      <c r="CHA3" s="620"/>
      <c r="CHB3" s="620"/>
      <c r="CHC3" s="620"/>
      <c r="CHD3" s="620"/>
      <c r="CHE3" s="620"/>
      <c r="CHF3" s="620"/>
      <c r="CHG3" s="620"/>
      <c r="CHH3" s="620"/>
      <c r="CHI3" s="620"/>
      <c r="CHJ3" s="620"/>
      <c r="CHK3" s="620"/>
      <c r="CHL3" s="620"/>
      <c r="CHM3" s="620"/>
      <c r="CHN3" s="620"/>
      <c r="CHO3" s="620"/>
      <c r="CHP3" s="620"/>
      <c r="CHQ3" s="620"/>
      <c r="CHR3" s="620"/>
      <c r="CHS3" s="620"/>
      <c r="CHT3" s="620"/>
      <c r="CHU3" s="620"/>
      <c r="CHV3" s="620"/>
      <c r="CHW3" s="620"/>
      <c r="CHX3" s="620"/>
      <c r="CHY3" s="620"/>
      <c r="CHZ3" s="620"/>
      <c r="CIA3" s="620"/>
      <c r="CIB3" s="620"/>
      <c r="CIC3" s="620"/>
      <c r="CID3" s="620"/>
      <c r="CIE3" s="620"/>
      <c r="CIF3" s="620"/>
      <c r="CIG3" s="620"/>
      <c r="CIH3" s="620"/>
      <c r="CII3" s="620"/>
      <c r="CIJ3" s="620"/>
      <c r="CIK3" s="620"/>
      <c r="CIL3" s="620"/>
      <c r="CIM3" s="620"/>
      <c r="CIN3" s="620"/>
      <c r="CIO3" s="620"/>
      <c r="CIP3" s="620"/>
      <c r="CIQ3" s="620"/>
      <c r="CIR3" s="620"/>
      <c r="CIS3" s="620"/>
      <c r="CIT3" s="620"/>
      <c r="CIU3" s="620"/>
      <c r="CIV3" s="620"/>
      <c r="CIW3" s="620"/>
      <c r="CIX3" s="620"/>
      <c r="CIY3" s="620"/>
      <c r="CIZ3" s="620"/>
      <c r="CJA3" s="620"/>
      <c r="CJB3" s="620"/>
      <c r="CJC3" s="620"/>
      <c r="CJD3" s="620"/>
      <c r="CJE3" s="620"/>
      <c r="CJF3" s="620"/>
      <c r="CJG3" s="620"/>
      <c r="CJH3" s="620"/>
      <c r="CJI3" s="620"/>
      <c r="CJJ3" s="620"/>
      <c r="CJK3" s="620"/>
      <c r="CJL3" s="620"/>
      <c r="CJM3" s="620"/>
      <c r="CJN3" s="620"/>
      <c r="CJO3" s="620"/>
      <c r="CJP3" s="620"/>
      <c r="CJQ3" s="620"/>
      <c r="CJR3" s="620"/>
      <c r="CJS3" s="620"/>
      <c r="CJT3" s="620"/>
      <c r="CJU3" s="620"/>
      <c r="CJV3" s="620"/>
      <c r="CJW3" s="620"/>
      <c r="CJX3" s="620"/>
      <c r="CJY3" s="620"/>
      <c r="CJZ3" s="620"/>
      <c r="CKA3" s="620"/>
      <c r="CKB3" s="620"/>
      <c r="CKC3" s="620"/>
      <c r="CKD3" s="620"/>
      <c r="CKE3" s="620"/>
      <c r="CKF3" s="620"/>
      <c r="CKG3" s="620"/>
      <c r="CKH3" s="620"/>
      <c r="CKI3" s="620"/>
      <c r="CKJ3" s="620"/>
      <c r="CKK3" s="620"/>
      <c r="CKL3" s="620"/>
      <c r="CKM3" s="620"/>
      <c r="CKN3" s="620"/>
      <c r="CKO3" s="620"/>
      <c r="CKP3" s="620"/>
      <c r="CKQ3" s="620"/>
      <c r="CKR3" s="620"/>
      <c r="CKS3" s="620"/>
      <c r="CKT3" s="620"/>
      <c r="CKU3" s="620"/>
      <c r="CKV3" s="620"/>
      <c r="CKW3" s="620"/>
      <c r="CKX3" s="620"/>
      <c r="CKY3" s="620"/>
      <c r="CKZ3" s="620"/>
      <c r="CLA3" s="620"/>
      <c r="CLB3" s="620"/>
      <c r="CLC3" s="620"/>
      <c r="CLD3" s="620"/>
      <c r="CLE3" s="620"/>
      <c r="CLF3" s="620"/>
      <c r="CLG3" s="620"/>
      <c r="CLH3" s="620"/>
      <c r="CLI3" s="620"/>
      <c r="CLJ3" s="620"/>
      <c r="CLK3" s="620"/>
      <c r="CLL3" s="620"/>
      <c r="CLM3" s="620"/>
      <c r="CLN3" s="620"/>
      <c r="CLO3" s="620"/>
      <c r="CLP3" s="620"/>
      <c r="CLQ3" s="620"/>
      <c r="CLR3" s="620"/>
      <c r="CLS3" s="620"/>
      <c r="CLT3" s="620"/>
      <c r="CLU3" s="620"/>
      <c r="CLV3" s="620"/>
      <c r="CLW3" s="620"/>
      <c r="CLX3" s="620"/>
      <c r="CLY3" s="620"/>
      <c r="CLZ3" s="620"/>
      <c r="CMA3" s="620"/>
      <c r="CMB3" s="620"/>
      <c r="CMC3" s="620"/>
      <c r="CMD3" s="620"/>
      <c r="CME3" s="620"/>
      <c r="CMF3" s="620"/>
      <c r="CMG3" s="620"/>
      <c r="CMH3" s="620"/>
      <c r="CMI3" s="620"/>
      <c r="CMJ3" s="620"/>
      <c r="CMK3" s="620"/>
      <c r="CML3" s="620"/>
      <c r="CMM3" s="620"/>
      <c r="CMN3" s="620"/>
      <c r="CMO3" s="620"/>
      <c r="CMP3" s="620"/>
      <c r="CMQ3" s="620"/>
      <c r="CMR3" s="620"/>
      <c r="CMS3" s="620"/>
      <c r="CMT3" s="620"/>
      <c r="CMU3" s="620"/>
      <c r="CMV3" s="620"/>
      <c r="CMW3" s="620"/>
      <c r="CMX3" s="620"/>
      <c r="CMY3" s="620"/>
      <c r="CMZ3" s="620"/>
      <c r="CNA3" s="620"/>
      <c r="CNB3" s="620"/>
      <c r="CNC3" s="620"/>
      <c r="CND3" s="620"/>
      <c r="CNE3" s="620"/>
      <c r="CNF3" s="620"/>
      <c r="CNG3" s="620"/>
      <c r="CNH3" s="620"/>
      <c r="CNI3" s="620"/>
      <c r="CNJ3" s="620"/>
      <c r="CNK3" s="620"/>
      <c r="CNL3" s="620"/>
      <c r="CNM3" s="620"/>
      <c r="CNN3" s="620"/>
      <c r="CNO3" s="620"/>
      <c r="CNP3" s="620"/>
      <c r="CNQ3" s="620"/>
      <c r="CNR3" s="620"/>
      <c r="CNS3" s="620"/>
      <c r="CNT3" s="620"/>
      <c r="CNU3" s="620"/>
      <c r="CNV3" s="620"/>
      <c r="CNW3" s="620"/>
      <c r="CNX3" s="620"/>
      <c r="CNY3" s="620"/>
      <c r="CNZ3" s="620"/>
      <c r="COA3" s="620"/>
      <c r="COB3" s="620"/>
      <c r="COC3" s="620"/>
      <c r="COD3" s="620"/>
      <c r="COE3" s="620"/>
      <c r="COF3" s="620"/>
      <c r="COG3" s="620"/>
      <c r="COH3" s="620"/>
      <c r="COI3" s="620"/>
      <c r="COJ3" s="620"/>
      <c r="COK3" s="620"/>
      <c r="COL3" s="620"/>
      <c r="COM3" s="620"/>
      <c r="CON3" s="620"/>
      <c r="COO3" s="620"/>
      <c r="COP3" s="620"/>
      <c r="COQ3" s="620"/>
      <c r="COR3" s="620"/>
      <c r="COS3" s="620"/>
      <c r="COT3" s="620"/>
      <c r="COU3" s="620"/>
      <c r="COV3" s="620"/>
      <c r="COW3" s="620"/>
      <c r="COX3" s="620"/>
      <c r="COY3" s="620"/>
      <c r="COZ3" s="620"/>
      <c r="CPA3" s="620"/>
      <c r="CPB3" s="620"/>
      <c r="CPC3" s="620"/>
      <c r="CPD3" s="620"/>
      <c r="CPE3" s="620"/>
      <c r="CPF3" s="620"/>
      <c r="CPG3" s="620"/>
      <c r="CPH3" s="620"/>
      <c r="CPI3" s="620"/>
      <c r="CPJ3" s="620"/>
      <c r="CPK3" s="620"/>
      <c r="CPL3" s="620"/>
      <c r="CPM3" s="620"/>
      <c r="CPN3" s="620"/>
      <c r="CPO3" s="620"/>
      <c r="CPP3" s="620"/>
      <c r="CPQ3" s="620"/>
      <c r="CPR3" s="620"/>
      <c r="CPS3" s="620"/>
      <c r="CPT3" s="620"/>
      <c r="CPU3" s="620"/>
      <c r="CPV3" s="620"/>
      <c r="CPW3" s="620"/>
      <c r="CPX3" s="620"/>
      <c r="CPY3" s="620"/>
      <c r="CPZ3" s="620"/>
      <c r="CQA3" s="620"/>
      <c r="CQB3" s="620"/>
      <c r="CQC3" s="620"/>
      <c r="CQD3" s="620"/>
      <c r="CQE3" s="620"/>
      <c r="CQF3" s="620"/>
      <c r="CQG3" s="620"/>
      <c r="CQH3" s="620"/>
      <c r="CQI3" s="620"/>
      <c r="CQJ3" s="620"/>
      <c r="CQK3" s="620"/>
      <c r="CQL3" s="620"/>
      <c r="CQM3" s="620"/>
      <c r="CQN3" s="620"/>
      <c r="CQO3" s="620"/>
      <c r="CQP3" s="620"/>
      <c r="CQQ3" s="620"/>
      <c r="CQR3" s="620"/>
      <c r="CQS3" s="620"/>
      <c r="CQT3" s="620"/>
      <c r="CQU3" s="620"/>
      <c r="CQV3" s="620"/>
      <c r="CQW3" s="620"/>
      <c r="CQX3" s="620"/>
      <c r="CQY3" s="620"/>
      <c r="CQZ3" s="620"/>
      <c r="CRA3" s="620"/>
      <c r="CRB3" s="620"/>
      <c r="CRC3" s="620"/>
      <c r="CRD3" s="620"/>
      <c r="CRE3" s="620"/>
      <c r="CRF3" s="620"/>
      <c r="CRG3" s="620"/>
      <c r="CRH3" s="620"/>
      <c r="CRI3" s="620"/>
      <c r="CRJ3" s="620"/>
      <c r="CRK3" s="620"/>
      <c r="CRL3" s="620"/>
      <c r="CRM3" s="620"/>
      <c r="CRN3" s="620"/>
      <c r="CRO3" s="620"/>
      <c r="CRP3" s="620"/>
      <c r="CRQ3" s="620"/>
      <c r="CRR3" s="620"/>
      <c r="CRS3" s="620"/>
      <c r="CRT3" s="620"/>
      <c r="CRU3" s="620"/>
      <c r="CRV3" s="620"/>
      <c r="CRW3" s="620"/>
      <c r="CRX3" s="620"/>
      <c r="CRY3" s="620"/>
      <c r="CRZ3" s="620"/>
      <c r="CSA3" s="620"/>
      <c r="CSB3" s="620"/>
      <c r="CSC3" s="620"/>
      <c r="CSD3" s="620"/>
      <c r="CSE3" s="620"/>
      <c r="CSF3" s="620"/>
      <c r="CSG3" s="620"/>
      <c r="CSH3" s="620"/>
      <c r="CSI3" s="620"/>
      <c r="CSJ3" s="620"/>
      <c r="CSK3" s="620"/>
      <c r="CSL3" s="620"/>
      <c r="CSM3" s="620"/>
      <c r="CSN3" s="620"/>
      <c r="CSO3" s="620"/>
      <c r="CSP3" s="620"/>
      <c r="CSQ3" s="620"/>
      <c r="CSR3" s="620"/>
      <c r="CSS3" s="620"/>
      <c r="CST3" s="620"/>
      <c r="CSU3" s="620"/>
      <c r="CSV3" s="620"/>
      <c r="CSW3" s="620"/>
      <c r="CSX3" s="620"/>
      <c r="CSY3" s="620"/>
      <c r="CSZ3" s="620"/>
      <c r="CTA3" s="620"/>
      <c r="CTB3" s="620"/>
      <c r="CTC3" s="620"/>
      <c r="CTD3" s="620"/>
      <c r="CTE3" s="620"/>
      <c r="CTF3" s="620"/>
      <c r="CTG3" s="620"/>
      <c r="CTH3" s="620"/>
      <c r="CTI3" s="620"/>
      <c r="CTJ3" s="620"/>
      <c r="CTK3" s="620"/>
      <c r="CTL3" s="620"/>
      <c r="CTM3" s="620"/>
      <c r="CTN3" s="620"/>
      <c r="CTO3" s="620"/>
      <c r="CTP3" s="620"/>
      <c r="CTQ3" s="620"/>
      <c r="CTR3" s="620"/>
      <c r="CTS3" s="620"/>
      <c r="CTT3" s="620"/>
      <c r="CTU3" s="620"/>
      <c r="CTV3" s="620"/>
      <c r="CTW3" s="620"/>
      <c r="CTX3" s="620"/>
      <c r="CTY3" s="620"/>
      <c r="CTZ3" s="620"/>
      <c r="CUA3" s="620"/>
      <c r="CUB3" s="620"/>
      <c r="CUC3" s="620"/>
      <c r="CUD3" s="620"/>
      <c r="CUE3" s="620"/>
      <c r="CUF3" s="620"/>
      <c r="CUG3" s="620"/>
      <c r="CUH3" s="620"/>
      <c r="CUI3" s="620"/>
      <c r="CUJ3" s="620"/>
      <c r="CUK3" s="620"/>
      <c r="CUL3" s="620"/>
      <c r="CUM3" s="620"/>
      <c r="CUN3" s="620"/>
      <c r="CUO3" s="620"/>
      <c r="CUP3" s="620"/>
      <c r="CUQ3" s="620"/>
      <c r="CUR3" s="620"/>
      <c r="CUS3" s="620"/>
      <c r="CUT3" s="620"/>
      <c r="CUU3" s="620"/>
      <c r="CUV3" s="620"/>
      <c r="CUW3" s="620"/>
      <c r="CUX3" s="620"/>
      <c r="CUY3" s="620"/>
      <c r="CUZ3" s="620"/>
      <c r="CVA3" s="620"/>
      <c r="CVB3" s="620"/>
      <c r="CVC3" s="620"/>
      <c r="CVD3" s="620"/>
      <c r="CVE3" s="620"/>
      <c r="CVF3" s="620"/>
      <c r="CVG3" s="620"/>
      <c r="CVH3" s="620"/>
      <c r="CVI3" s="620"/>
      <c r="CVJ3" s="620"/>
      <c r="CVK3" s="620"/>
      <c r="CVL3" s="620"/>
      <c r="CVM3" s="620"/>
      <c r="CVN3" s="620"/>
      <c r="CVO3" s="620"/>
      <c r="CVP3" s="620"/>
      <c r="CVQ3" s="620"/>
      <c r="CVR3" s="620"/>
      <c r="CVS3" s="620"/>
      <c r="CVT3" s="620"/>
      <c r="CVU3" s="620"/>
      <c r="CVV3" s="620"/>
      <c r="CVW3" s="620"/>
      <c r="CVX3" s="620"/>
      <c r="CVY3" s="620"/>
      <c r="CVZ3" s="620"/>
      <c r="CWA3" s="620"/>
      <c r="CWB3" s="620"/>
      <c r="CWC3" s="620"/>
      <c r="CWD3" s="620"/>
      <c r="CWE3" s="620"/>
      <c r="CWF3" s="620"/>
      <c r="CWG3" s="620"/>
      <c r="CWH3" s="620"/>
      <c r="CWI3" s="620"/>
      <c r="CWJ3" s="620"/>
      <c r="CWK3" s="620"/>
      <c r="CWL3" s="620"/>
      <c r="CWM3" s="620"/>
      <c r="CWN3" s="620"/>
      <c r="CWO3" s="620"/>
      <c r="CWP3" s="620"/>
      <c r="CWQ3" s="620"/>
      <c r="CWR3" s="620"/>
      <c r="CWS3" s="620"/>
      <c r="CWT3" s="620"/>
      <c r="CWU3" s="620"/>
      <c r="CWV3" s="620"/>
      <c r="CWW3" s="620"/>
      <c r="CWX3" s="620"/>
      <c r="CWY3" s="620"/>
      <c r="CWZ3" s="620"/>
      <c r="CXA3" s="620"/>
      <c r="CXB3" s="620"/>
      <c r="CXC3" s="620"/>
      <c r="CXD3" s="620"/>
      <c r="CXE3" s="620"/>
      <c r="CXF3" s="620"/>
      <c r="CXG3" s="620"/>
      <c r="CXH3" s="620"/>
      <c r="CXI3" s="620"/>
      <c r="CXJ3" s="620"/>
      <c r="CXK3" s="620"/>
      <c r="CXL3" s="620"/>
      <c r="CXM3" s="620"/>
      <c r="CXN3" s="620"/>
      <c r="CXO3" s="620"/>
      <c r="CXP3" s="620"/>
      <c r="CXQ3" s="620"/>
      <c r="CXR3" s="620"/>
      <c r="CXS3" s="620"/>
      <c r="CXT3" s="620"/>
      <c r="CXU3" s="620"/>
      <c r="CXV3" s="620"/>
      <c r="CXW3" s="620"/>
      <c r="CXX3" s="620"/>
      <c r="CXY3" s="620"/>
      <c r="CXZ3" s="620"/>
      <c r="CYA3" s="620"/>
      <c r="CYB3" s="620"/>
      <c r="CYC3" s="620"/>
      <c r="CYD3" s="620"/>
      <c r="CYE3" s="620"/>
      <c r="CYF3" s="620"/>
      <c r="CYG3" s="620"/>
      <c r="CYH3" s="620"/>
      <c r="CYI3" s="620"/>
      <c r="CYJ3" s="620"/>
      <c r="CYK3" s="620"/>
      <c r="CYL3" s="620"/>
      <c r="CYM3" s="620"/>
      <c r="CYN3" s="620"/>
      <c r="CYO3" s="620"/>
      <c r="CYP3" s="620"/>
      <c r="CYQ3" s="620"/>
      <c r="CYR3" s="620"/>
      <c r="CYS3" s="620"/>
      <c r="CYT3" s="620"/>
      <c r="CYU3" s="620"/>
      <c r="CYV3" s="620"/>
      <c r="CYW3" s="620"/>
      <c r="CYX3" s="620"/>
      <c r="CYY3" s="620"/>
      <c r="CYZ3" s="620"/>
      <c r="CZA3" s="620"/>
      <c r="CZB3" s="620"/>
      <c r="CZC3" s="620"/>
      <c r="CZD3" s="620"/>
      <c r="CZE3" s="620"/>
      <c r="CZF3" s="620"/>
      <c r="CZG3" s="620"/>
      <c r="CZH3" s="620"/>
      <c r="CZI3" s="620"/>
      <c r="CZJ3" s="620"/>
      <c r="CZK3" s="620"/>
      <c r="CZL3" s="620"/>
      <c r="CZM3" s="620"/>
      <c r="CZN3" s="620"/>
      <c r="CZO3" s="620"/>
      <c r="CZP3" s="620"/>
      <c r="CZQ3" s="620"/>
      <c r="CZR3" s="620"/>
      <c r="CZS3" s="620"/>
      <c r="CZT3" s="620"/>
      <c r="CZU3" s="620"/>
      <c r="CZV3" s="620"/>
      <c r="CZW3" s="620"/>
      <c r="CZX3" s="620"/>
      <c r="CZY3" s="620"/>
      <c r="CZZ3" s="620"/>
      <c r="DAA3" s="620"/>
      <c r="DAB3" s="620"/>
      <c r="DAC3" s="620"/>
      <c r="DAD3" s="620"/>
      <c r="DAE3" s="620"/>
      <c r="DAF3" s="620"/>
      <c r="DAG3" s="620"/>
      <c r="DAH3" s="620"/>
      <c r="DAI3" s="620"/>
      <c r="DAJ3" s="620"/>
      <c r="DAK3" s="620"/>
      <c r="DAL3" s="620"/>
      <c r="DAM3" s="620"/>
      <c r="DAN3" s="620"/>
      <c r="DAO3" s="620"/>
      <c r="DAP3" s="620"/>
      <c r="DAQ3" s="620"/>
      <c r="DAR3" s="620"/>
      <c r="DAS3" s="620"/>
      <c r="DAT3" s="620"/>
      <c r="DAU3" s="620"/>
      <c r="DAV3" s="620"/>
      <c r="DAW3" s="620"/>
      <c r="DAX3" s="620"/>
      <c r="DAY3" s="620"/>
      <c r="DAZ3" s="620"/>
      <c r="DBA3" s="620"/>
      <c r="DBB3" s="620"/>
      <c r="DBC3" s="620"/>
      <c r="DBD3" s="620"/>
      <c r="DBE3" s="620"/>
      <c r="DBF3" s="620"/>
      <c r="DBG3" s="620"/>
      <c r="DBH3" s="620"/>
      <c r="DBI3" s="620"/>
      <c r="DBJ3" s="620"/>
      <c r="DBK3" s="620"/>
      <c r="DBL3" s="620"/>
      <c r="DBM3" s="620"/>
      <c r="DBN3" s="620"/>
      <c r="DBO3" s="620"/>
      <c r="DBP3" s="620"/>
      <c r="DBQ3" s="620"/>
      <c r="DBR3" s="620"/>
      <c r="DBS3" s="620"/>
      <c r="DBT3" s="620"/>
      <c r="DBU3" s="620"/>
      <c r="DBV3" s="620"/>
      <c r="DBW3" s="620"/>
      <c r="DBX3" s="620"/>
      <c r="DBY3" s="620"/>
      <c r="DBZ3" s="620"/>
      <c r="DCA3" s="620"/>
      <c r="DCB3" s="620"/>
      <c r="DCC3" s="620"/>
      <c r="DCD3" s="620"/>
      <c r="DCE3" s="620"/>
      <c r="DCF3" s="620"/>
      <c r="DCG3" s="620"/>
      <c r="DCH3" s="620"/>
      <c r="DCI3" s="620"/>
      <c r="DCJ3" s="620"/>
      <c r="DCK3" s="620"/>
      <c r="DCL3" s="620"/>
      <c r="DCM3" s="620"/>
      <c r="DCN3" s="620"/>
      <c r="DCO3" s="620"/>
      <c r="DCP3" s="620"/>
      <c r="DCQ3" s="620"/>
      <c r="DCR3" s="620"/>
      <c r="DCS3" s="620"/>
      <c r="DCT3" s="620"/>
      <c r="DCU3" s="620"/>
      <c r="DCV3" s="620"/>
      <c r="DCW3" s="620"/>
      <c r="DCX3" s="620"/>
      <c r="DCY3" s="620"/>
      <c r="DCZ3" s="620"/>
      <c r="DDA3" s="620"/>
      <c r="DDB3" s="620"/>
      <c r="DDC3" s="620"/>
      <c r="DDD3" s="620"/>
      <c r="DDE3" s="620"/>
      <c r="DDF3" s="620"/>
      <c r="DDG3" s="620"/>
      <c r="DDH3" s="620"/>
      <c r="DDI3" s="620"/>
      <c r="DDJ3" s="620"/>
      <c r="DDK3" s="620"/>
      <c r="DDL3" s="620"/>
      <c r="DDM3" s="620"/>
      <c r="DDN3" s="620"/>
      <c r="DDO3" s="620"/>
      <c r="DDP3" s="620"/>
      <c r="DDQ3" s="620"/>
      <c r="DDR3" s="620"/>
      <c r="DDS3" s="620"/>
      <c r="DDT3" s="620"/>
      <c r="DDU3" s="620"/>
      <c r="DDV3" s="620"/>
      <c r="DDW3" s="620"/>
      <c r="DDX3" s="620"/>
      <c r="DDY3" s="620"/>
      <c r="DDZ3" s="620"/>
      <c r="DEA3" s="620"/>
      <c r="DEB3" s="620"/>
      <c r="DEC3" s="620"/>
      <c r="DED3" s="620"/>
      <c r="DEE3" s="620"/>
      <c r="DEF3" s="620"/>
      <c r="DEG3" s="620"/>
      <c r="DEH3" s="620"/>
      <c r="DEI3" s="620"/>
      <c r="DEJ3" s="620"/>
      <c r="DEK3" s="620"/>
      <c r="DEL3" s="620"/>
      <c r="DEM3" s="620"/>
      <c r="DEN3" s="620"/>
      <c r="DEO3" s="620"/>
      <c r="DEP3" s="620"/>
      <c r="DEQ3" s="620"/>
      <c r="DER3" s="620"/>
      <c r="DES3" s="620"/>
      <c r="DET3" s="620"/>
      <c r="DEU3" s="620"/>
      <c r="DEV3" s="620"/>
      <c r="DEW3" s="620"/>
      <c r="DEX3" s="620"/>
      <c r="DEY3" s="620"/>
      <c r="DEZ3" s="620"/>
      <c r="DFA3" s="620"/>
      <c r="DFB3" s="620"/>
      <c r="DFC3" s="620"/>
      <c r="DFD3" s="620"/>
      <c r="DFE3" s="620"/>
      <c r="DFF3" s="620"/>
      <c r="DFG3" s="620"/>
      <c r="DFH3" s="620"/>
      <c r="DFI3" s="620"/>
      <c r="DFJ3" s="620"/>
      <c r="DFK3" s="620"/>
      <c r="DFL3" s="620"/>
      <c r="DFM3" s="620"/>
      <c r="DFN3" s="620"/>
      <c r="DFO3" s="620"/>
      <c r="DFP3" s="620"/>
      <c r="DFQ3" s="620"/>
      <c r="DFR3" s="620"/>
      <c r="DFS3" s="620"/>
      <c r="DFT3" s="620"/>
      <c r="DFU3" s="620"/>
      <c r="DFV3" s="620"/>
      <c r="DFW3" s="620"/>
      <c r="DFX3" s="620"/>
      <c r="DFY3" s="620"/>
      <c r="DFZ3" s="620"/>
      <c r="DGA3" s="620"/>
      <c r="DGB3" s="620"/>
      <c r="DGC3" s="620"/>
      <c r="DGD3" s="620"/>
      <c r="DGE3" s="620"/>
      <c r="DGF3" s="620"/>
      <c r="DGG3" s="620"/>
      <c r="DGH3" s="620"/>
      <c r="DGI3" s="620"/>
      <c r="DGJ3" s="620"/>
      <c r="DGK3" s="620"/>
      <c r="DGL3" s="620"/>
      <c r="DGM3" s="620"/>
      <c r="DGN3" s="620"/>
      <c r="DGO3" s="620"/>
      <c r="DGP3" s="620"/>
      <c r="DGQ3" s="620"/>
      <c r="DGR3" s="620"/>
      <c r="DGS3" s="620"/>
      <c r="DGT3" s="620"/>
      <c r="DGU3" s="620"/>
      <c r="DGV3" s="620"/>
      <c r="DGW3" s="620"/>
      <c r="DGX3" s="620"/>
      <c r="DGY3" s="620"/>
      <c r="DGZ3" s="620"/>
      <c r="DHA3" s="620"/>
      <c r="DHB3" s="620"/>
      <c r="DHC3" s="620"/>
      <c r="DHD3" s="620"/>
      <c r="DHE3" s="620"/>
      <c r="DHF3" s="620"/>
      <c r="DHG3" s="620"/>
      <c r="DHH3" s="620"/>
      <c r="DHI3" s="620"/>
      <c r="DHJ3" s="620"/>
      <c r="DHK3" s="620"/>
      <c r="DHL3" s="620"/>
      <c r="DHM3" s="620"/>
      <c r="DHN3" s="620"/>
      <c r="DHO3" s="620"/>
      <c r="DHP3" s="620"/>
      <c r="DHQ3" s="620"/>
      <c r="DHR3" s="620"/>
      <c r="DHS3" s="620"/>
      <c r="DHT3" s="620"/>
      <c r="DHU3" s="620"/>
      <c r="DHV3" s="620"/>
      <c r="DHW3" s="620"/>
      <c r="DHX3" s="620"/>
      <c r="DHY3" s="620"/>
      <c r="DHZ3" s="620"/>
      <c r="DIA3" s="620"/>
      <c r="DIB3" s="620"/>
      <c r="DIC3" s="620"/>
      <c r="DID3" s="620"/>
      <c r="DIE3" s="620"/>
      <c r="DIF3" s="620"/>
      <c r="DIG3" s="620"/>
      <c r="DIH3" s="620"/>
      <c r="DII3" s="620"/>
      <c r="DIJ3" s="620"/>
      <c r="DIK3" s="620"/>
      <c r="DIL3" s="620"/>
      <c r="DIM3" s="620"/>
      <c r="DIN3" s="620"/>
      <c r="DIO3" s="620"/>
      <c r="DIP3" s="620"/>
      <c r="DIQ3" s="620"/>
      <c r="DIR3" s="620"/>
      <c r="DIS3" s="620"/>
      <c r="DIT3" s="620"/>
      <c r="DIU3" s="620"/>
      <c r="DIV3" s="620"/>
      <c r="DIW3" s="620"/>
      <c r="DIX3" s="620"/>
      <c r="DIY3" s="620"/>
      <c r="DIZ3" s="620"/>
      <c r="DJA3" s="620"/>
      <c r="DJB3" s="620"/>
      <c r="DJC3" s="620"/>
      <c r="DJD3" s="620"/>
      <c r="DJE3" s="620"/>
      <c r="DJF3" s="620"/>
      <c r="DJG3" s="620"/>
      <c r="DJH3" s="620"/>
      <c r="DJI3" s="620"/>
      <c r="DJJ3" s="620"/>
      <c r="DJK3" s="620"/>
      <c r="DJL3" s="620"/>
      <c r="DJM3" s="620"/>
      <c r="DJN3" s="620"/>
      <c r="DJO3" s="620"/>
      <c r="DJP3" s="620"/>
      <c r="DJQ3" s="620"/>
      <c r="DJR3" s="620"/>
      <c r="DJS3" s="620"/>
      <c r="DJT3" s="620"/>
      <c r="DJU3" s="620"/>
      <c r="DJV3" s="620"/>
      <c r="DJW3" s="620"/>
      <c r="DJX3" s="620"/>
      <c r="DJY3" s="620"/>
      <c r="DJZ3" s="620"/>
      <c r="DKA3" s="620"/>
      <c r="DKB3" s="620"/>
      <c r="DKC3" s="620"/>
      <c r="DKD3" s="620"/>
      <c r="DKE3" s="620"/>
      <c r="DKF3" s="620"/>
      <c r="DKG3" s="620"/>
      <c r="DKH3" s="620"/>
      <c r="DKI3" s="620"/>
      <c r="DKJ3" s="620"/>
      <c r="DKK3" s="620"/>
      <c r="DKL3" s="620"/>
      <c r="DKM3" s="620"/>
      <c r="DKN3" s="620"/>
      <c r="DKO3" s="620"/>
      <c r="DKP3" s="620"/>
      <c r="DKQ3" s="620"/>
      <c r="DKR3" s="620"/>
      <c r="DKS3" s="620"/>
      <c r="DKT3" s="620"/>
      <c r="DKU3" s="620"/>
      <c r="DKV3" s="620"/>
      <c r="DKW3" s="620"/>
      <c r="DKX3" s="620"/>
      <c r="DKY3" s="620"/>
      <c r="DKZ3" s="620"/>
      <c r="DLA3" s="620"/>
      <c r="DLB3" s="620"/>
      <c r="DLC3" s="620"/>
      <c r="DLD3" s="620"/>
      <c r="DLE3" s="620"/>
      <c r="DLF3" s="620"/>
      <c r="DLG3" s="620"/>
      <c r="DLH3" s="620"/>
      <c r="DLI3" s="620"/>
      <c r="DLJ3" s="620"/>
      <c r="DLK3" s="620"/>
      <c r="DLL3" s="620"/>
      <c r="DLM3" s="620"/>
      <c r="DLN3" s="620"/>
      <c r="DLO3" s="620"/>
      <c r="DLP3" s="620"/>
      <c r="DLQ3" s="620"/>
      <c r="DLR3" s="620"/>
      <c r="DLS3" s="620"/>
      <c r="DLT3" s="620"/>
      <c r="DLU3" s="620"/>
      <c r="DLV3" s="620"/>
      <c r="DLW3" s="620"/>
      <c r="DLX3" s="620"/>
      <c r="DLY3" s="620"/>
      <c r="DLZ3" s="620"/>
      <c r="DMA3" s="620"/>
      <c r="DMB3" s="620"/>
      <c r="DMC3" s="620"/>
      <c r="DMD3" s="620"/>
      <c r="DME3" s="620"/>
      <c r="DMF3" s="620"/>
      <c r="DMG3" s="620"/>
      <c r="DMH3" s="620"/>
      <c r="DMI3" s="620"/>
      <c r="DMJ3" s="620"/>
      <c r="DMK3" s="620"/>
      <c r="DML3" s="620"/>
      <c r="DMM3" s="620"/>
      <c r="DMN3" s="620"/>
      <c r="DMO3" s="620"/>
      <c r="DMP3" s="620"/>
      <c r="DMQ3" s="620"/>
      <c r="DMR3" s="620"/>
      <c r="DMS3" s="620"/>
      <c r="DMT3" s="620"/>
      <c r="DMU3" s="620"/>
      <c r="DMV3" s="620"/>
      <c r="DMW3" s="620"/>
      <c r="DMX3" s="620"/>
      <c r="DMY3" s="620"/>
      <c r="DMZ3" s="620"/>
      <c r="DNA3" s="620"/>
      <c r="DNB3" s="620"/>
      <c r="DNC3" s="620"/>
      <c r="DND3" s="620"/>
      <c r="DNE3" s="620"/>
      <c r="DNF3" s="620"/>
      <c r="DNG3" s="620"/>
      <c r="DNH3" s="620"/>
      <c r="DNI3" s="620"/>
      <c r="DNJ3" s="620"/>
      <c r="DNK3" s="620"/>
      <c r="DNL3" s="620"/>
      <c r="DNM3" s="620"/>
      <c r="DNN3" s="620"/>
      <c r="DNO3" s="620"/>
      <c r="DNP3" s="620"/>
      <c r="DNQ3" s="620"/>
      <c r="DNR3" s="620"/>
      <c r="DNS3" s="620"/>
      <c r="DNT3" s="620"/>
      <c r="DNU3" s="620"/>
      <c r="DNV3" s="620"/>
      <c r="DNW3" s="620"/>
      <c r="DNX3" s="620"/>
      <c r="DNY3" s="620"/>
      <c r="DNZ3" s="620"/>
      <c r="DOA3" s="620"/>
      <c r="DOB3" s="620"/>
      <c r="DOC3" s="620"/>
      <c r="DOD3" s="620"/>
      <c r="DOE3" s="620"/>
      <c r="DOF3" s="620"/>
      <c r="DOG3" s="620"/>
      <c r="DOH3" s="620"/>
      <c r="DOI3" s="620"/>
      <c r="DOJ3" s="620"/>
      <c r="DOK3" s="620"/>
      <c r="DOL3" s="620"/>
      <c r="DOM3" s="620"/>
      <c r="DON3" s="620"/>
      <c r="DOO3" s="620"/>
      <c r="DOP3" s="620"/>
      <c r="DOQ3" s="620"/>
      <c r="DOR3" s="620"/>
      <c r="DOS3" s="620"/>
      <c r="DOT3" s="620"/>
      <c r="DOU3" s="620"/>
      <c r="DOV3" s="620"/>
      <c r="DOW3" s="620"/>
      <c r="DOX3" s="620"/>
      <c r="DOY3" s="620"/>
      <c r="DOZ3" s="620"/>
      <c r="DPA3" s="620"/>
      <c r="DPB3" s="620"/>
      <c r="DPC3" s="620"/>
      <c r="DPD3" s="620"/>
      <c r="DPE3" s="620"/>
      <c r="DPF3" s="620"/>
      <c r="DPG3" s="620"/>
      <c r="DPH3" s="620"/>
      <c r="DPI3" s="620"/>
      <c r="DPJ3" s="620"/>
      <c r="DPK3" s="620"/>
      <c r="DPL3" s="620"/>
      <c r="DPM3" s="620"/>
      <c r="DPN3" s="620"/>
      <c r="DPO3" s="620"/>
      <c r="DPP3" s="620"/>
      <c r="DPQ3" s="620"/>
      <c r="DPR3" s="620"/>
      <c r="DPS3" s="620"/>
      <c r="DPT3" s="620"/>
      <c r="DPU3" s="620"/>
      <c r="DPV3" s="620"/>
      <c r="DPW3" s="620"/>
      <c r="DPX3" s="620"/>
      <c r="DPY3" s="620"/>
      <c r="DPZ3" s="620"/>
      <c r="DQA3" s="620"/>
      <c r="DQB3" s="620"/>
      <c r="DQC3" s="620"/>
      <c r="DQD3" s="620"/>
      <c r="DQE3" s="620"/>
      <c r="DQF3" s="620"/>
      <c r="DQG3" s="620"/>
      <c r="DQH3" s="620"/>
      <c r="DQI3" s="620"/>
      <c r="DQJ3" s="620"/>
      <c r="DQK3" s="620"/>
      <c r="DQL3" s="620"/>
      <c r="DQM3" s="620"/>
      <c r="DQN3" s="620"/>
      <c r="DQO3" s="620"/>
      <c r="DQP3" s="620"/>
      <c r="DQQ3" s="620"/>
      <c r="DQR3" s="620"/>
      <c r="DQS3" s="620"/>
      <c r="DQT3" s="620"/>
      <c r="DQU3" s="620"/>
      <c r="DQV3" s="620"/>
      <c r="DQW3" s="620"/>
      <c r="DQX3" s="620"/>
      <c r="DQY3" s="620"/>
      <c r="DQZ3" s="620"/>
      <c r="DRA3" s="620"/>
      <c r="DRB3" s="620"/>
      <c r="DRC3" s="620"/>
      <c r="DRD3" s="620"/>
      <c r="DRE3" s="620"/>
      <c r="DRF3" s="620"/>
      <c r="DRG3" s="620"/>
      <c r="DRH3" s="620"/>
      <c r="DRI3" s="620"/>
      <c r="DRJ3" s="620"/>
      <c r="DRK3" s="620"/>
      <c r="DRL3" s="620"/>
      <c r="DRM3" s="620"/>
      <c r="DRN3" s="620"/>
      <c r="DRO3" s="620"/>
      <c r="DRP3" s="620"/>
      <c r="DRQ3" s="620"/>
      <c r="DRR3" s="620"/>
      <c r="DRS3" s="620"/>
      <c r="DRT3" s="620"/>
      <c r="DRU3" s="620"/>
      <c r="DRV3" s="620"/>
      <c r="DRW3" s="620"/>
      <c r="DRX3" s="620"/>
      <c r="DRY3" s="620"/>
      <c r="DRZ3" s="620"/>
      <c r="DSA3" s="620"/>
      <c r="DSB3" s="620"/>
      <c r="DSC3" s="620"/>
      <c r="DSD3" s="620"/>
      <c r="DSE3" s="620"/>
      <c r="DSF3" s="620"/>
      <c r="DSG3" s="620"/>
      <c r="DSH3" s="620"/>
      <c r="DSI3" s="620"/>
      <c r="DSJ3" s="620"/>
      <c r="DSK3" s="620"/>
      <c r="DSL3" s="620"/>
      <c r="DSM3" s="620"/>
      <c r="DSN3" s="620"/>
      <c r="DSO3" s="620"/>
      <c r="DSP3" s="620"/>
      <c r="DSQ3" s="620"/>
      <c r="DSR3" s="620"/>
      <c r="DSS3" s="620"/>
      <c r="DST3" s="620"/>
      <c r="DSU3" s="620"/>
      <c r="DSV3" s="620"/>
      <c r="DSW3" s="620"/>
      <c r="DSX3" s="620"/>
      <c r="DSY3" s="620"/>
      <c r="DSZ3" s="620"/>
      <c r="DTA3" s="620"/>
      <c r="DTB3" s="620"/>
      <c r="DTC3" s="620"/>
      <c r="DTD3" s="620"/>
      <c r="DTE3" s="620"/>
      <c r="DTF3" s="620"/>
      <c r="DTG3" s="620"/>
      <c r="DTH3" s="620"/>
      <c r="DTI3" s="620"/>
      <c r="DTJ3" s="620"/>
      <c r="DTK3" s="620"/>
      <c r="DTL3" s="620"/>
      <c r="DTM3" s="620"/>
      <c r="DTN3" s="620"/>
      <c r="DTO3" s="620"/>
      <c r="DTP3" s="620"/>
      <c r="DTQ3" s="620"/>
      <c r="DTR3" s="620"/>
      <c r="DTS3" s="620"/>
      <c r="DTT3" s="620"/>
      <c r="DTU3" s="620"/>
      <c r="DTV3" s="620"/>
      <c r="DTW3" s="620"/>
      <c r="DTX3" s="620"/>
      <c r="DTY3" s="620"/>
      <c r="DTZ3" s="620"/>
      <c r="DUA3" s="620"/>
      <c r="DUB3" s="620"/>
      <c r="DUC3" s="620"/>
      <c r="DUD3" s="620"/>
      <c r="DUE3" s="620"/>
      <c r="DUF3" s="620"/>
      <c r="DUG3" s="620"/>
      <c r="DUH3" s="620"/>
      <c r="DUI3" s="620"/>
      <c r="DUJ3" s="620"/>
      <c r="DUK3" s="620"/>
      <c r="DUL3" s="620"/>
      <c r="DUM3" s="620"/>
      <c r="DUN3" s="620"/>
      <c r="DUO3" s="620"/>
      <c r="DUP3" s="620"/>
      <c r="DUQ3" s="620"/>
      <c r="DUR3" s="620"/>
      <c r="DUS3" s="620"/>
      <c r="DUT3" s="620"/>
      <c r="DUU3" s="620"/>
      <c r="DUV3" s="620"/>
      <c r="DUW3" s="620"/>
      <c r="DUX3" s="620"/>
      <c r="DUY3" s="620"/>
      <c r="DUZ3" s="620"/>
      <c r="DVA3" s="620"/>
      <c r="DVB3" s="620"/>
      <c r="DVC3" s="620"/>
      <c r="DVD3" s="620"/>
      <c r="DVE3" s="620"/>
      <c r="DVF3" s="620"/>
      <c r="DVG3" s="620"/>
      <c r="DVH3" s="620"/>
      <c r="DVI3" s="620"/>
      <c r="DVJ3" s="620"/>
      <c r="DVK3" s="620"/>
      <c r="DVL3" s="620"/>
      <c r="DVM3" s="620"/>
      <c r="DVN3" s="620"/>
      <c r="DVO3" s="620"/>
      <c r="DVP3" s="620"/>
      <c r="DVQ3" s="620"/>
      <c r="DVR3" s="620"/>
      <c r="DVS3" s="620"/>
      <c r="DVT3" s="620"/>
      <c r="DVU3" s="620"/>
      <c r="DVV3" s="620"/>
      <c r="DVW3" s="620"/>
      <c r="DVX3" s="620"/>
      <c r="DVY3" s="620"/>
      <c r="DVZ3" s="620"/>
      <c r="DWA3" s="620"/>
      <c r="DWB3" s="620"/>
      <c r="DWC3" s="620"/>
      <c r="DWD3" s="620"/>
      <c r="DWE3" s="620"/>
      <c r="DWF3" s="620"/>
      <c r="DWG3" s="620"/>
      <c r="DWH3" s="620"/>
      <c r="DWI3" s="620"/>
      <c r="DWJ3" s="620"/>
      <c r="DWK3" s="620"/>
      <c r="DWL3" s="620"/>
      <c r="DWM3" s="620"/>
      <c r="DWN3" s="620"/>
      <c r="DWO3" s="620"/>
      <c r="DWP3" s="620"/>
      <c r="DWQ3" s="620"/>
      <c r="DWR3" s="620"/>
      <c r="DWS3" s="620"/>
      <c r="DWT3" s="620"/>
      <c r="DWU3" s="620"/>
      <c r="DWV3" s="620"/>
      <c r="DWW3" s="620"/>
      <c r="DWX3" s="620"/>
      <c r="DWY3" s="620"/>
      <c r="DWZ3" s="620"/>
      <c r="DXA3" s="620"/>
      <c r="DXB3" s="620"/>
      <c r="DXC3" s="620"/>
      <c r="DXD3" s="620"/>
      <c r="DXE3" s="620"/>
      <c r="DXF3" s="620"/>
      <c r="DXG3" s="620"/>
      <c r="DXH3" s="620"/>
      <c r="DXI3" s="620"/>
      <c r="DXJ3" s="620"/>
      <c r="DXK3" s="620"/>
      <c r="DXL3" s="620"/>
      <c r="DXM3" s="620"/>
      <c r="DXN3" s="620"/>
      <c r="DXO3" s="620"/>
      <c r="DXP3" s="620"/>
      <c r="DXQ3" s="620"/>
      <c r="DXR3" s="620"/>
      <c r="DXS3" s="620"/>
      <c r="DXT3" s="620"/>
      <c r="DXU3" s="620"/>
      <c r="DXV3" s="620"/>
      <c r="DXW3" s="620"/>
      <c r="DXX3" s="620"/>
      <c r="DXY3" s="620"/>
      <c r="DXZ3" s="620"/>
      <c r="DYA3" s="620"/>
      <c r="DYB3" s="620"/>
      <c r="DYC3" s="620"/>
      <c r="DYD3" s="620"/>
      <c r="DYE3" s="620"/>
      <c r="DYF3" s="620"/>
      <c r="DYG3" s="620"/>
      <c r="DYH3" s="620"/>
      <c r="DYI3" s="620"/>
      <c r="DYJ3" s="620"/>
      <c r="DYK3" s="620"/>
      <c r="DYL3" s="620"/>
      <c r="DYM3" s="620"/>
      <c r="DYN3" s="620"/>
      <c r="DYO3" s="620"/>
      <c r="DYP3" s="620"/>
      <c r="DYQ3" s="620"/>
      <c r="DYR3" s="620"/>
      <c r="DYS3" s="620"/>
      <c r="DYT3" s="620"/>
      <c r="DYU3" s="620"/>
      <c r="DYV3" s="620"/>
      <c r="DYW3" s="620"/>
      <c r="DYX3" s="620"/>
      <c r="DYY3" s="620"/>
      <c r="DYZ3" s="620"/>
      <c r="DZA3" s="620"/>
      <c r="DZB3" s="620"/>
      <c r="DZC3" s="620"/>
      <c r="DZD3" s="620"/>
      <c r="DZE3" s="620"/>
      <c r="DZF3" s="620"/>
      <c r="DZG3" s="620"/>
      <c r="DZH3" s="620"/>
      <c r="DZI3" s="620"/>
      <c r="DZJ3" s="620"/>
      <c r="DZK3" s="620"/>
      <c r="DZL3" s="620"/>
      <c r="DZM3" s="620"/>
      <c r="DZN3" s="620"/>
      <c r="DZO3" s="620"/>
      <c r="DZP3" s="620"/>
      <c r="DZQ3" s="620"/>
      <c r="DZR3" s="620"/>
      <c r="DZS3" s="620"/>
      <c r="DZT3" s="620"/>
      <c r="DZU3" s="620"/>
      <c r="DZV3" s="620"/>
      <c r="DZW3" s="620"/>
      <c r="DZX3" s="620"/>
      <c r="DZY3" s="620"/>
      <c r="DZZ3" s="620"/>
      <c r="EAA3" s="620"/>
      <c r="EAB3" s="620"/>
      <c r="EAC3" s="620"/>
      <c r="EAD3" s="620"/>
      <c r="EAE3" s="620"/>
      <c r="EAF3" s="620"/>
      <c r="EAG3" s="620"/>
      <c r="EAH3" s="620"/>
      <c r="EAI3" s="620"/>
      <c r="EAJ3" s="620"/>
      <c r="EAK3" s="620"/>
      <c r="EAL3" s="620"/>
      <c r="EAM3" s="620"/>
      <c r="EAN3" s="620"/>
      <c r="EAO3" s="620"/>
      <c r="EAP3" s="620"/>
      <c r="EAQ3" s="620"/>
      <c r="EAR3" s="620"/>
      <c r="EAS3" s="620"/>
      <c r="EAT3" s="620"/>
      <c r="EAU3" s="620"/>
      <c r="EAV3" s="620"/>
      <c r="EAW3" s="620"/>
      <c r="EAX3" s="620"/>
      <c r="EAY3" s="620"/>
      <c r="EAZ3" s="620"/>
      <c r="EBA3" s="620"/>
      <c r="EBB3" s="620"/>
      <c r="EBC3" s="620"/>
      <c r="EBD3" s="620"/>
      <c r="EBE3" s="620"/>
      <c r="EBF3" s="620"/>
      <c r="EBG3" s="620"/>
      <c r="EBH3" s="620"/>
      <c r="EBI3" s="620"/>
      <c r="EBJ3" s="620"/>
      <c r="EBK3" s="620"/>
      <c r="EBL3" s="620"/>
      <c r="EBM3" s="620"/>
      <c r="EBN3" s="620"/>
      <c r="EBO3" s="620"/>
      <c r="EBP3" s="620"/>
      <c r="EBQ3" s="620"/>
      <c r="EBR3" s="620"/>
      <c r="EBS3" s="620"/>
      <c r="EBT3" s="620"/>
      <c r="EBU3" s="620"/>
      <c r="EBV3" s="620"/>
      <c r="EBW3" s="620"/>
      <c r="EBX3" s="620"/>
      <c r="EBY3" s="620"/>
      <c r="EBZ3" s="620"/>
      <c r="ECA3" s="620"/>
      <c r="ECB3" s="620"/>
      <c r="ECC3" s="620"/>
      <c r="ECD3" s="620"/>
      <c r="ECE3" s="620"/>
      <c r="ECF3" s="620"/>
      <c r="ECG3" s="620"/>
      <c r="ECH3" s="620"/>
      <c r="ECI3" s="620"/>
      <c r="ECJ3" s="620"/>
      <c r="ECK3" s="620"/>
      <c r="ECL3" s="620"/>
      <c r="ECM3" s="620"/>
      <c r="ECN3" s="620"/>
      <c r="ECO3" s="620"/>
      <c r="ECP3" s="620"/>
      <c r="ECQ3" s="620"/>
      <c r="ECR3" s="620"/>
      <c r="ECS3" s="620"/>
      <c r="ECT3" s="620"/>
      <c r="ECU3" s="620"/>
      <c r="ECV3" s="620"/>
      <c r="ECW3" s="620"/>
      <c r="ECX3" s="620"/>
      <c r="ECY3" s="620"/>
      <c r="ECZ3" s="620"/>
      <c r="EDA3" s="620"/>
      <c r="EDB3" s="620"/>
      <c r="EDC3" s="620"/>
      <c r="EDD3" s="620"/>
      <c r="EDE3" s="620"/>
      <c r="EDF3" s="620"/>
      <c r="EDG3" s="620"/>
      <c r="EDH3" s="620"/>
      <c r="EDI3" s="620"/>
      <c r="EDJ3" s="620"/>
      <c r="EDK3" s="620"/>
      <c r="EDL3" s="620"/>
      <c r="EDM3" s="620"/>
      <c r="EDN3" s="620"/>
      <c r="EDO3" s="620"/>
      <c r="EDP3" s="620"/>
      <c r="EDQ3" s="620"/>
      <c r="EDR3" s="620"/>
      <c r="EDS3" s="620"/>
      <c r="EDT3" s="620"/>
      <c r="EDU3" s="620"/>
      <c r="EDV3" s="620"/>
      <c r="EDW3" s="620"/>
      <c r="EDX3" s="620"/>
      <c r="EDY3" s="620"/>
      <c r="EDZ3" s="620"/>
      <c r="EEA3" s="620"/>
      <c r="EEB3" s="620"/>
      <c r="EEC3" s="620"/>
      <c r="EED3" s="620"/>
      <c r="EEE3" s="620"/>
      <c r="EEF3" s="620"/>
      <c r="EEG3" s="620"/>
      <c r="EEH3" s="620"/>
      <c r="EEI3" s="620"/>
      <c r="EEJ3" s="620"/>
      <c r="EEK3" s="620"/>
      <c r="EEL3" s="620"/>
      <c r="EEM3" s="620"/>
      <c r="EEN3" s="620"/>
      <c r="EEO3" s="620"/>
      <c r="EEP3" s="620"/>
      <c r="EEQ3" s="620"/>
      <c r="EER3" s="620"/>
      <c r="EES3" s="620"/>
      <c r="EET3" s="620"/>
      <c r="EEU3" s="620"/>
      <c r="EEV3" s="620"/>
      <c r="EEW3" s="620"/>
      <c r="EEX3" s="620"/>
      <c r="EEY3" s="620"/>
      <c r="EEZ3" s="620"/>
      <c r="EFA3" s="620"/>
      <c r="EFB3" s="620"/>
      <c r="EFC3" s="620"/>
      <c r="EFD3" s="620"/>
      <c r="EFE3" s="620"/>
      <c r="EFF3" s="620"/>
      <c r="EFG3" s="620"/>
      <c r="EFH3" s="620"/>
      <c r="EFI3" s="620"/>
      <c r="EFJ3" s="620"/>
      <c r="EFK3" s="620"/>
      <c r="EFL3" s="620"/>
      <c r="EFM3" s="620"/>
      <c r="EFN3" s="620"/>
      <c r="EFO3" s="620"/>
      <c r="EFP3" s="620"/>
      <c r="EFQ3" s="620"/>
      <c r="EFR3" s="620"/>
      <c r="EFS3" s="620"/>
      <c r="EFT3" s="620"/>
      <c r="EFU3" s="620"/>
      <c r="EFV3" s="620"/>
      <c r="EFW3" s="620"/>
      <c r="EFX3" s="620"/>
      <c r="EFY3" s="620"/>
      <c r="EFZ3" s="620"/>
      <c r="EGA3" s="620"/>
      <c r="EGB3" s="620"/>
      <c r="EGC3" s="620"/>
      <c r="EGD3" s="620"/>
      <c r="EGE3" s="620"/>
      <c r="EGF3" s="620"/>
      <c r="EGG3" s="620"/>
      <c r="EGH3" s="620"/>
      <c r="EGI3" s="620"/>
      <c r="EGJ3" s="620"/>
      <c r="EGK3" s="620"/>
      <c r="EGL3" s="620"/>
      <c r="EGM3" s="620"/>
      <c r="EGN3" s="620"/>
      <c r="EGO3" s="620"/>
      <c r="EGP3" s="620"/>
      <c r="EGQ3" s="620"/>
      <c r="EGR3" s="620"/>
      <c r="EGS3" s="620"/>
      <c r="EGT3" s="620"/>
      <c r="EGU3" s="620"/>
      <c r="EGV3" s="620"/>
      <c r="EGW3" s="620"/>
      <c r="EGX3" s="620"/>
      <c r="EGY3" s="620"/>
      <c r="EGZ3" s="620"/>
      <c r="EHA3" s="620"/>
      <c r="EHB3" s="620"/>
      <c r="EHC3" s="620"/>
      <c r="EHD3" s="620"/>
      <c r="EHE3" s="620"/>
      <c r="EHF3" s="620"/>
      <c r="EHG3" s="620"/>
      <c r="EHH3" s="620"/>
      <c r="EHI3" s="620"/>
      <c r="EHJ3" s="620"/>
      <c r="EHK3" s="620"/>
      <c r="EHL3" s="620"/>
      <c r="EHM3" s="620"/>
      <c r="EHN3" s="620"/>
      <c r="EHO3" s="620"/>
      <c r="EHP3" s="620"/>
      <c r="EHQ3" s="620"/>
      <c r="EHR3" s="620"/>
      <c r="EHS3" s="620"/>
      <c r="EHT3" s="620"/>
      <c r="EHU3" s="620"/>
      <c r="EHV3" s="620"/>
      <c r="EHW3" s="620"/>
      <c r="EHX3" s="620"/>
      <c r="EHY3" s="620"/>
      <c r="EHZ3" s="620"/>
      <c r="EIA3" s="620"/>
      <c r="EIB3" s="620"/>
      <c r="EIC3" s="620"/>
      <c r="EID3" s="620"/>
      <c r="EIE3" s="620"/>
      <c r="EIF3" s="620"/>
      <c r="EIG3" s="620"/>
      <c r="EIH3" s="620"/>
      <c r="EII3" s="620"/>
      <c r="EIJ3" s="620"/>
      <c r="EIK3" s="620"/>
      <c r="EIL3" s="620"/>
      <c r="EIM3" s="620"/>
      <c r="EIN3" s="620"/>
      <c r="EIO3" s="620"/>
      <c r="EIP3" s="620"/>
      <c r="EIQ3" s="620"/>
      <c r="EIR3" s="620"/>
      <c r="EIS3" s="620"/>
      <c r="EIT3" s="620"/>
      <c r="EIU3" s="620"/>
      <c r="EIV3" s="620"/>
      <c r="EIW3" s="620"/>
      <c r="EIX3" s="620"/>
      <c r="EIY3" s="620"/>
      <c r="EIZ3" s="620"/>
      <c r="EJA3" s="620"/>
      <c r="EJB3" s="620"/>
      <c r="EJC3" s="620"/>
      <c r="EJD3" s="620"/>
      <c r="EJE3" s="620"/>
      <c r="EJF3" s="620"/>
      <c r="EJG3" s="620"/>
      <c r="EJH3" s="620"/>
      <c r="EJI3" s="620"/>
      <c r="EJJ3" s="620"/>
      <c r="EJK3" s="620"/>
      <c r="EJL3" s="620"/>
      <c r="EJM3" s="620"/>
      <c r="EJN3" s="620"/>
      <c r="EJO3" s="620"/>
      <c r="EJP3" s="620"/>
      <c r="EJQ3" s="620"/>
      <c r="EJR3" s="620"/>
      <c r="EJS3" s="620"/>
      <c r="EJT3" s="620"/>
      <c r="EJU3" s="620"/>
      <c r="EJV3" s="620"/>
      <c r="EJW3" s="620"/>
      <c r="EJX3" s="620"/>
      <c r="EJY3" s="620"/>
      <c r="EJZ3" s="620"/>
      <c r="EKA3" s="620"/>
      <c r="EKB3" s="620"/>
      <c r="EKC3" s="620"/>
      <c r="EKD3" s="620"/>
      <c r="EKE3" s="620"/>
      <c r="EKF3" s="620"/>
      <c r="EKG3" s="620"/>
      <c r="EKH3" s="620"/>
      <c r="EKI3" s="620"/>
      <c r="EKJ3" s="620"/>
      <c r="EKK3" s="620"/>
      <c r="EKL3" s="620"/>
      <c r="EKM3" s="620"/>
      <c r="EKN3" s="620"/>
      <c r="EKO3" s="620"/>
      <c r="EKP3" s="620"/>
      <c r="EKQ3" s="620"/>
      <c r="EKR3" s="620"/>
      <c r="EKS3" s="620"/>
      <c r="EKT3" s="620"/>
      <c r="EKU3" s="620"/>
      <c r="EKV3" s="620"/>
      <c r="EKW3" s="620"/>
      <c r="EKX3" s="620"/>
      <c r="EKY3" s="620"/>
      <c r="EKZ3" s="620"/>
      <c r="ELA3" s="620"/>
      <c r="ELB3" s="620"/>
      <c r="ELC3" s="620"/>
      <c r="ELD3" s="620"/>
      <c r="ELE3" s="620"/>
      <c r="ELF3" s="620"/>
      <c r="ELG3" s="620"/>
      <c r="ELH3" s="620"/>
      <c r="ELI3" s="620"/>
      <c r="ELJ3" s="620"/>
      <c r="ELK3" s="620"/>
      <c r="ELL3" s="620"/>
      <c r="ELM3" s="620"/>
      <c r="ELN3" s="620"/>
      <c r="ELO3" s="620"/>
      <c r="ELP3" s="620"/>
      <c r="ELQ3" s="620"/>
      <c r="ELR3" s="620"/>
      <c r="ELS3" s="620"/>
      <c r="ELT3" s="620"/>
      <c r="ELU3" s="620"/>
      <c r="ELV3" s="620"/>
      <c r="ELW3" s="620"/>
      <c r="ELX3" s="620"/>
      <c r="ELY3" s="620"/>
      <c r="ELZ3" s="620"/>
      <c r="EMA3" s="620"/>
      <c r="EMB3" s="620"/>
      <c r="EMC3" s="620"/>
      <c r="EMD3" s="620"/>
      <c r="EME3" s="620"/>
      <c r="EMF3" s="620"/>
      <c r="EMG3" s="620"/>
      <c r="EMH3" s="620"/>
      <c r="EMI3" s="620"/>
      <c r="EMJ3" s="620"/>
      <c r="EMK3" s="620"/>
      <c r="EML3" s="620"/>
      <c r="EMM3" s="620"/>
      <c r="EMN3" s="620"/>
      <c r="EMO3" s="620"/>
      <c r="EMP3" s="620"/>
      <c r="EMQ3" s="620"/>
      <c r="EMR3" s="620"/>
      <c r="EMS3" s="620"/>
      <c r="EMT3" s="620"/>
      <c r="EMU3" s="620"/>
      <c r="EMV3" s="620"/>
      <c r="EMW3" s="620"/>
      <c r="EMX3" s="620"/>
      <c r="EMY3" s="620"/>
      <c r="EMZ3" s="620"/>
      <c r="ENA3" s="620"/>
      <c r="ENB3" s="620"/>
      <c r="ENC3" s="620"/>
      <c r="END3" s="620"/>
      <c r="ENE3" s="620"/>
      <c r="ENF3" s="620"/>
      <c r="ENG3" s="620"/>
      <c r="ENH3" s="620"/>
      <c r="ENI3" s="620"/>
      <c r="ENJ3" s="620"/>
      <c r="ENK3" s="620"/>
      <c r="ENL3" s="620"/>
      <c r="ENM3" s="620"/>
      <c r="ENN3" s="620"/>
      <c r="ENO3" s="620"/>
      <c r="ENP3" s="620"/>
      <c r="ENQ3" s="620"/>
      <c r="ENR3" s="620"/>
      <c r="ENS3" s="620"/>
      <c r="ENT3" s="620"/>
      <c r="ENU3" s="620"/>
      <c r="ENV3" s="620"/>
      <c r="ENW3" s="620"/>
      <c r="ENX3" s="620"/>
      <c r="ENY3" s="620"/>
      <c r="ENZ3" s="620"/>
      <c r="EOA3" s="620"/>
      <c r="EOB3" s="620"/>
      <c r="EOC3" s="620"/>
      <c r="EOD3" s="620"/>
      <c r="EOE3" s="620"/>
      <c r="EOF3" s="620"/>
      <c r="EOG3" s="620"/>
      <c r="EOH3" s="620"/>
      <c r="EOI3" s="620"/>
      <c r="EOJ3" s="620"/>
      <c r="EOK3" s="620"/>
      <c r="EOL3" s="620"/>
      <c r="EOM3" s="620"/>
      <c r="EON3" s="620"/>
      <c r="EOO3" s="620"/>
      <c r="EOP3" s="620"/>
      <c r="EOQ3" s="620"/>
      <c r="EOR3" s="620"/>
      <c r="EOS3" s="620"/>
      <c r="EOT3" s="620"/>
      <c r="EOU3" s="620"/>
      <c r="EOV3" s="620"/>
      <c r="EOW3" s="620"/>
      <c r="EOX3" s="620"/>
      <c r="EOY3" s="620"/>
      <c r="EOZ3" s="620"/>
      <c r="EPA3" s="620"/>
      <c r="EPB3" s="620"/>
      <c r="EPC3" s="620"/>
      <c r="EPD3" s="620"/>
      <c r="EPE3" s="620"/>
      <c r="EPF3" s="620"/>
      <c r="EPG3" s="620"/>
      <c r="EPH3" s="620"/>
      <c r="EPI3" s="620"/>
      <c r="EPJ3" s="620"/>
      <c r="EPK3" s="620"/>
      <c r="EPL3" s="620"/>
      <c r="EPM3" s="620"/>
      <c r="EPN3" s="620"/>
      <c r="EPO3" s="620"/>
      <c r="EPP3" s="620"/>
      <c r="EPQ3" s="620"/>
      <c r="EPR3" s="620"/>
      <c r="EPS3" s="620"/>
      <c r="EPT3" s="620"/>
      <c r="EPU3" s="620"/>
      <c r="EPV3" s="620"/>
      <c r="EPW3" s="620"/>
      <c r="EPX3" s="620"/>
      <c r="EPY3" s="620"/>
      <c r="EPZ3" s="620"/>
      <c r="EQA3" s="620"/>
      <c r="EQB3" s="620"/>
      <c r="EQC3" s="620"/>
      <c r="EQD3" s="620"/>
      <c r="EQE3" s="620"/>
      <c r="EQF3" s="620"/>
      <c r="EQG3" s="620"/>
      <c r="EQH3" s="620"/>
      <c r="EQI3" s="620"/>
      <c r="EQJ3" s="620"/>
      <c r="EQK3" s="620"/>
      <c r="EQL3" s="620"/>
      <c r="EQM3" s="620"/>
      <c r="EQN3" s="620"/>
      <c r="EQO3" s="620"/>
      <c r="EQP3" s="620"/>
      <c r="EQQ3" s="620"/>
      <c r="EQR3" s="620"/>
      <c r="EQS3" s="620"/>
      <c r="EQT3" s="620"/>
      <c r="EQU3" s="620"/>
      <c r="EQV3" s="620"/>
      <c r="EQW3" s="620"/>
      <c r="EQX3" s="620"/>
      <c r="EQY3" s="620"/>
      <c r="EQZ3" s="620"/>
      <c r="ERA3" s="620"/>
      <c r="ERB3" s="620"/>
      <c r="ERC3" s="620"/>
      <c r="ERD3" s="620"/>
      <c r="ERE3" s="620"/>
      <c r="ERF3" s="620"/>
      <c r="ERG3" s="620"/>
      <c r="ERH3" s="620"/>
      <c r="ERI3" s="620"/>
      <c r="ERJ3" s="620"/>
      <c r="ERK3" s="620"/>
      <c r="ERL3" s="620"/>
      <c r="ERM3" s="620"/>
      <c r="ERN3" s="620"/>
      <c r="ERO3" s="620"/>
      <c r="ERP3" s="620"/>
      <c r="ERQ3" s="620"/>
      <c r="ERR3" s="620"/>
      <c r="ERS3" s="620"/>
      <c r="ERT3" s="620"/>
      <c r="ERU3" s="620"/>
      <c r="ERV3" s="620"/>
      <c r="ERW3" s="620"/>
      <c r="ERX3" s="620"/>
      <c r="ERY3" s="620"/>
      <c r="ERZ3" s="620"/>
      <c r="ESA3" s="620"/>
      <c r="ESB3" s="620"/>
      <c r="ESC3" s="620"/>
      <c r="ESD3" s="620"/>
      <c r="ESE3" s="620"/>
      <c r="ESF3" s="620"/>
      <c r="ESG3" s="620"/>
      <c r="ESH3" s="620"/>
      <c r="ESI3" s="620"/>
      <c r="ESJ3" s="620"/>
      <c r="ESK3" s="620"/>
      <c r="ESL3" s="620"/>
      <c r="ESM3" s="620"/>
      <c r="ESN3" s="620"/>
      <c r="ESO3" s="620"/>
      <c r="ESP3" s="620"/>
      <c r="ESQ3" s="620"/>
      <c r="ESR3" s="620"/>
      <c r="ESS3" s="620"/>
      <c r="EST3" s="620"/>
      <c r="ESU3" s="620"/>
      <c r="ESV3" s="620"/>
      <c r="ESW3" s="620"/>
      <c r="ESX3" s="620"/>
      <c r="ESY3" s="620"/>
      <c r="ESZ3" s="620"/>
      <c r="ETA3" s="620"/>
      <c r="ETB3" s="620"/>
      <c r="ETC3" s="620"/>
      <c r="ETD3" s="620"/>
      <c r="ETE3" s="620"/>
      <c r="ETF3" s="620"/>
      <c r="ETG3" s="620"/>
      <c r="ETH3" s="620"/>
      <c r="ETI3" s="620"/>
      <c r="ETJ3" s="620"/>
      <c r="ETK3" s="620"/>
      <c r="ETL3" s="620"/>
      <c r="ETM3" s="620"/>
      <c r="ETN3" s="620"/>
      <c r="ETO3" s="620"/>
      <c r="ETP3" s="620"/>
      <c r="ETQ3" s="620"/>
      <c r="ETR3" s="620"/>
      <c r="ETS3" s="620"/>
      <c r="ETT3" s="620"/>
      <c r="ETU3" s="620"/>
      <c r="ETV3" s="620"/>
      <c r="ETW3" s="620"/>
      <c r="ETX3" s="620"/>
      <c r="ETY3" s="620"/>
      <c r="ETZ3" s="620"/>
      <c r="EUA3" s="620"/>
      <c r="EUB3" s="620"/>
      <c r="EUC3" s="620"/>
      <c r="EUD3" s="620"/>
      <c r="EUE3" s="620"/>
      <c r="EUF3" s="620"/>
      <c r="EUG3" s="620"/>
      <c r="EUH3" s="620"/>
      <c r="EUI3" s="620"/>
      <c r="EUJ3" s="620"/>
      <c r="EUK3" s="620"/>
      <c r="EUL3" s="620"/>
      <c r="EUM3" s="620"/>
      <c r="EUN3" s="620"/>
      <c r="EUO3" s="620"/>
      <c r="EUP3" s="620"/>
      <c r="EUQ3" s="620"/>
      <c r="EUR3" s="620"/>
      <c r="EUS3" s="620"/>
      <c r="EUT3" s="620"/>
      <c r="EUU3" s="620"/>
      <c r="EUV3" s="620"/>
      <c r="EUW3" s="620"/>
      <c r="EUX3" s="620"/>
      <c r="EUY3" s="620"/>
      <c r="EUZ3" s="620"/>
      <c r="EVA3" s="620"/>
      <c r="EVB3" s="620"/>
      <c r="EVC3" s="620"/>
      <c r="EVD3" s="620"/>
      <c r="EVE3" s="620"/>
      <c r="EVF3" s="620"/>
      <c r="EVG3" s="620"/>
      <c r="EVH3" s="620"/>
      <c r="EVI3" s="620"/>
      <c r="EVJ3" s="620"/>
      <c r="EVK3" s="620"/>
      <c r="EVL3" s="620"/>
      <c r="EVM3" s="620"/>
      <c r="EVN3" s="620"/>
      <c r="EVO3" s="620"/>
      <c r="EVP3" s="620"/>
      <c r="EVQ3" s="620"/>
      <c r="EVR3" s="620"/>
      <c r="EVS3" s="620"/>
      <c r="EVT3" s="620"/>
      <c r="EVU3" s="620"/>
      <c r="EVV3" s="620"/>
      <c r="EVW3" s="620"/>
      <c r="EVX3" s="620"/>
      <c r="EVY3" s="620"/>
      <c r="EVZ3" s="620"/>
      <c r="EWA3" s="620"/>
      <c r="EWB3" s="620"/>
      <c r="EWC3" s="620"/>
      <c r="EWD3" s="620"/>
      <c r="EWE3" s="620"/>
      <c r="EWF3" s="620"/>
      <c r="EWG3" s="620"/>
      <c r="EWH3" s="620"/>
      <c r="EWI3" s="620"/>
      <c r="EWJ3" s="620"/>
      <c r="EWK3" s="620"/>
      <c r="EWL3" s="620"/>
      <c r="EWM3" s="620"/>
      <c r="EWN3" s="620"/>
      <c r="EWO3" s="620"/>
      <c r="EWP3" s="620"/>
      <c r="EWQ3" s="620"/>
      <c r="EWR3" s="620"/>
      <c r="EWS3" s="620"/>
      <c r="EWT3" s="620"/>
      <c r="EWU3" s="620"/>
      <c r="EWV3" s="620"/>
      <c r="EWW3" s="620"/>
      <c r="EWX3" s="620"/>
      <c r="EWY3" s="620"/>
      <c r="EWZ3" s="620"/>
      <c r="EXA3" s="620"/>
      <c r="EXB3" s="620"/>
      <c r="EXC3" s="620"/>
      <c r="EXD3" s="620"/>
      <c r="EXE3" s="620"/>
      <c r="EXF3" s="620"/>
      <c r="EXG3" s="620"/>
      <c r="EXH3" s="620"/>
      <c r="EXI3" s="620"/>
      <c r="EXJ3" s="620"/>
      <c r="EXK3" s="620"/>
      <c r="EXL3" s="620"/>
      <c r="EXM3" s="620"/>
      <c r="EXN3" s="620"/>
      <c r="EXO3" s="620"/>
      <c r="EXP3" s="620"/>
      <c r="EXQ3" s="620"/>
      <c r="EXR3" s="620"/>
      <c r="EXS3" s="620"/>
      <c r="EXT3" s="620"/>
      <c r="EXU3" s="620"/>
      <c r="EXV3" s="620"/>
      <c r="EXW3" s="620"/>
      <c r="EXX3" s="620"/>
      <c r="EXY3" s="620"/>
      <c r="EXZ3" s="620"/>
      <c r="EYA3" s="620"/>
      <c r="EYB3" s="620"/>
      <c r="EYC3" s="620"/>
      <c r="EYD3" s="620"/>
      <c r="EYE3" s="620"/>
      <c r="EYF3" s="620"/>
      <c r="EYG3" s="620"/>
      <c r="EYH3" s="620"/>
      <c r="EYI3" s="620"/>
      <c r="EYJ3" s="620"/>
      <c r="EYK3" s="620"/>
      <c r="EYL3" s="620"/>
      <c r="EYM3" s="620"/>
      <c r="EYN3" s="620"/>
      <c r="EYO3" s="620"/>
      <c r="EYP3" s="620"/>
      <c r="EYQ3" s="620"/>
      <c r="EYR3" s="620"/>
      <c r="EYS3" s="620"/>
      <c r="EYT3" s="620"/>
      <c r="EYU3" s="620"/>
      <c r="EYV3" s="620"/>
      <c r="EYW3" s="620"/>
      <c r="EYX3" s="620"/>
      <c r="EYY3" s="620"/>
      <c r="EYZ3" s="620"/>
      <c r="EZA3" s="620"/>
      <c r="EZB3" s="620"/>
      <c r="EZC3" s="620"/>
      <c r="EZD3" s="620"/>
      <c r="EZE3" s="620"/>
      <c r="EZF3" s="620"/>
      <c r="EZG3" s="620"/>
      <c r="EZH3" s="620"/>
      <c r="EZI3" s="620"/>
      <c r="EZJ3" s="620"/>
      <c r="EZK3" s="620"/>
      <c r="EZL3" s="620"/>
      <c r="EZM3" s="620"/>
      <c r="EZN3" s="620"/>
      <c r="EZO3" s="620"/>
      <c r="EZP3" s="620"/>
      <c r="EZQ3" s="620"/>
      <c r="EZR3" s="620"/>
      <c r="EZS3" s="620"/>
      <c r="EZT3" s="620"/>
      <c r="EZU3" s="620"/>
      <c r="EZV3" s="620"/>
      <c r="EZW3" s="620"/>
      <c r="EZX3" s="620"/>
      <c r="EZY3" s="620"/>
      <c r="EZZ3" s="620"/>
      <c r="FAA3" s="620"/>
      <c r="FAB3" s="620"/>
      <c r="FAC3" s="620"/>
      <c r="FAD3" s="620"/>
      <c r="FAE3" s="620"/>
      <c r="FAF3" s="620"/>
      <c r="FAG3" s="620"/>
      <c r="FAH3" s="620"/>
      <c r="FAI3" s="620"/>
      <c r="FAJ3" s="620"/>
      <c r="FAK3" s="620"/>
      <c r="FAL3" s="620"/>
      <c r="FAM3" s="620"/>
      <c r="FAN3" s="620"/>
      <c r="FAO3" s="620"/>
      <c r="FAP3" s="620"/>
      <c r="FAQ3" s="620"/>
      <c r="FAR3" s="620"/>
      <c r="FAS3" s="620"/>
      <c r="FAT3" s="620"/>
      <c r="FAU3" s="620"/>
      <c r="FAV3" s="620"/>
      <c r="FAW3" s="620"/>
      <c r="FAX3" s="620"/>
      <c r="FAY3" s="620"/>
      <c r="FAZ3" s="620"/>
      <c r="FBA3" s="620"/>
      <c r="FBB3" s="620"/>
      <c r="FBC3" s="620"/>
      <c r="FBD3" s="620"/>
      <c r="FBE3" s="620"/>
      <c r="FBF3" s="620"/>
      <c r="FBG3" s="620"/>
      <c r="FBH3" s="620"/>
      <c r="FBI3" s="620"/>
      <c r="FBJ3" s="620"/>
      <c r="FBK3" s="620"/>
      <c r="FBL3" s="620"/>
      <c r="FBM3" s="620"/>
      <c r="FBN3" s="620"/>
      <c r="FBO3" s="620"/>
      <c r="FBP3" s="620"/>
      <c r="FBQ3" s="620"/>
      <c r="FBR3" s="620"/>
      <c r="FBS3" s="620"/>
      <c r="FBT3" s="620"/>
      <c r="FBU3" s="620"/>
      <c r="FBV3" s="620"/>
      <c r="FBW3" s="620"/>
      <c r="FBX3" s="620"/>
      <c r="FBY3" s="620"/>
      <c r="FBZ3" s="620"/>
      <c r="FCA3" s="620"/>
      <c r="FCB3" s="620"/>
      <c r="FCC3" s="620"/>
      <c r="FCD3" s="620"/>
      <c r="FCE3" s="620"/>
      <c r="FCF3" s="620"/>
      <c r="FCG3" s="620"/>
      <c r="FCH3" s="620"/>
      <c r="FCI3" s="620"/>
      <c r="FCJ3" s="620"/>
      <c r="FCK3" s="620"/>
      <c r="FCL3" s="620"/>
      <c r="FCM3" s="620"/>
      <c r="FCN3" s="620"/>
      <c r="FCO3" s="620"/>
      <c r="FCP3" s="620"/>
      <c r="FCQ3" s="620"/>
      <c r="FCR3" s="620"/>
      <c r="FCS3" s="620"/>
      <c r="FCT3" s="620"/>
      <c r="FCU3" s="620"/>
      <c r="FCV3" s="620"/>
      <c r="FCW3" s="620"/>
      <c r="FCX3" s="620"/>
      <c r="FCY3" s="620"/>
      <c r="FCZ3" s="620"/>
      <c r="FDA3" s="620"/>
      <c r="FDB3" s="620"/>
      <c r="FDC3" s="620"/>
      <c r="FDD3" s="620"/>
      <c r="FDE3" s="620"/>
      <c r="FDF3" s="620"/>
      <c r="FDG3" s="620"/>
      <c r="FDH3" s="620"/>
      <c r="FDI3" s="620"/>
      <c r="FDJ3" s="620"/>
      <c r="FDK3" s="620"/>
      <c r="FDL3" s="620"/>
      <c r="FDM3" s="620"/>
      <c r="FDN3" s="620"/>
      <c r="FDO3" s="620"/>
      <c r="FDP3" s="620"/>
      <c r="FDQ3" s="620"/>
      <c r="FDR3" s="620"/>
      <c r="FDS3" s="620"/>
      <c r="FDT3" s="620"/>
      <c r="FDU3" s="620"/>
      <c r="FDV3" s="620"/>
      <c r="FDW3" s="620"/>
      <c r="FDX3" s="620"/>
      <c r="FDY3" s="620"/>
      <c r="FDZ3" s="620"/>
      <c r="FEA3" s="620"/>
      <c r="FEB3" s="620"/>
      <c r="FEC3" s="620"/>
      <c r="FED3" s="620"/>
      <c r="FEE3" s="620"/>
      <c r="FEF3" s="620"/>
      <c r="FEG3" s="620"/>
      <c r="FEH3" s="620"/>
      <c r="FEI3" s="620"/>
      <c r="FEJ3" s="620"/>
      <c r="FEK3" s="620"/>
      <c r="FEL3" s="620"/>
      <c r="FEM3" s="620"/>
      <c r="FEN3" s="620"/>
      <c r="FEO3" s="620"/>
      <c r="FEP3" s="620"/>
      <c r="FEQ3" s="620"/>
      <c r="FER3" s="620"/>
      <c r="FES3" s="620"/>
      <c r="FET3" s="620"/>
      <c r="FEU3" s="620"/>
      <c r="FEV3" s="620"/>
      <c r="FEW3" s="620"/>
      <c r="FEX3" s="620"/>
      <c r="FEY3" s="620"/>
      <c r="FEZ3" s="620"/>
      <c r="FFA3" s="620"/>
      <c r="FFB3" s="620"/>
      <c r="FFC3" s="620"/>
      <c r="FFD3" s="620"/>
      <c r="FFE3" s="620"/>
      <c r="FFF3" s="620"/>
      <c r="FFG3" s="620"/>
      <c r="FFH3" s="620"/>
      <c r="FFI3" s="620"/>
      <c r="FFJ3" s="620"/>
      <c r="FFK3" s="620"/>
      <c r="FFL3" s="620"/>
      <c r="FFM3" s="620"/>
      <c r="FFN3" s="620"/>
      <c r="FFO3" s="620"/>
      <c r="FFP3" s="620"/>
      <c r="FFQ3" s="620"/>
      <c r="FFR3" s="620"/>
      <c r="FFS3" s="620"/>
      <c r="FFT3" s="620"/>
      <c r="FFU3" s="620"/>
      <c r="FFV3" s="620"/>
      <c r="FFW3" s="620"/>
      <c r="FFX3" s="620"/>
      <c r="FFY3" s="620"/>
      <c r="FFZ3" s="620"/>
      <c r="FGA3" s="620"/>
      <c r="FGB3" s="620"/>
      <c r="FGC3" s="620"/>
      <c r="FGD3" s="620"/>
      <c r="FGE3" s="620"/>
      <c r="FGF3" s="620"/>
      <c r="FGG3" s="620"/>
      <c r="FGH3" s="620"/>
      <c r="FGI3" s="620"/>
      <c r="FGJ3" s="620"/>
      <c r="FGK3" s="620"/>
      <c r="FGL3" s="620"/>
      <c r="FGM3" s="620"/>
      <c r="FGN3" s="620"/>
      <c r="FGO3" s="620"/>
      <c r="FGP3" s="620"/>
      <c r="FGQ3" s="620"/>
      <c r="FGR3" s="620"/>
      <c r="FGS3" s="620"/>
      <c r="FGT3" s="620"/>
      <c r="FGU3" s="620"/>
      <c r="FGV3" s="620"/>
      <c r="FGW3" s="620"/>
      <c r="FGX3" s="620"/>
      <c r="FGY3" s="620"/>
      <c r="FGZ3" s="620"/>
      <c r="FHA3" s="620"/>
      <c r="FHB3" s="620"/>
      <c r="FHC3" s="620"/>
      <c r="FHD3" s="620"/>
      <c r="FHE3" s="620"/>
      <c r="FHF3" s="620"/>
      <c r="FHG3" s="620"/>
      <c r="FHH3" s="620"/>
      <c r="FHI3" s="620"/>
      <c r="FHJ3" s="620"/>
      <c r="FHK3" s="620"/>
      <c r="FHL3" s="620"/>
      <c r="FHM3" s="620"/>
      <c r="FHN3" s="620"/>
      <c r="FHO3" s="620"/>
      <c r="FHP3" s="620"/>
      <c r="FHQ3" s="620"/>
      <c r="FHR3" s="620"/>
      <c r="FHS3" s="620"/>
      <c r="FHT3" s="620"/>
      <c r="FHU3" s="620"/>
      <c r="FHV3" s="620"/>
      <c r="FHW3" s="620"/>
      <c r="FHX3" s="620"/>
      <c r="FHY3" s="620"/>
      <c r="FHZ3" s="620"/>
      <c r="FIA3" s="620"/>
      <c r="FIB3" s="620"/>
      <c r="FIC3" s="620"/>
      <c r="FID3" s="620"/>
      <c r="FIE3" s="620"/>
      <c r="FIF3" s="620"/>
      <c r="FIG3" s="620"/>
      <c r="FIH3" s="620"/>
      <c r="FII3" s="620"/>
      <c r="FIJ3" s="620"/>
      <c r="FIK3" s="620"/>
      <c r="FIL3" s="620"/>
      <c r="FIM3" s="620"/>
      <c r="FIN3" s="620"/>
      <c r="FIO3" s="620"/>
      <c r="FIP3" s="620"/>
      <c r="FIQ3" s="620"/>
      <c r="FIR3" s="620"/>
      <c r="FIS3" s="620"/>
      <c r="FIT3" s="620"/>
      <c r="FIU3" s="620"/>
      <c r="FIV3" s="620"/>
      <c r="FIW3" s="620"/>
      <c r="FIX3" s="620"/>
      <c r="FIY3" s="620"/>
      <c r="FIZ3" s="620"/>
      <c r="FJA3" s="620"/>
      <c r="FJB3" s="620"/>
      <c r="FJC3" s="620"/>
      <c r="FJD3" s="620"/>
      <c r="FJE3" s="620"/>
      <c r="FJF3" s="620"/>
      <c r="FJG3" s="620"/>
      <c r="FJH3" s="620"/>
      <c r="FJI3" s="620"/>
      <c r="FJJ3" s="620"/>
      <c r="FJK3" s="620"/>
      <c r="FJL3" s="620"/>
      <c r="FJM3" s="620"/>
      <c r="FJN3" s="620"/>
      <c r="FJO3" s="620"/>
      <c r="FJP3" s="620"/>
      <c r="FJQ3" s="620"/>
      <c r="FJR3" s="620"/>
      <c r="FJS3" s="620"/>
      <c r="FJT3" s="620"/>
      <c r="FJU3" s="620"/>
      <c r="FJV3" s="620"/>
      <c r="FJW3" s="620"/>
      <c r="FJX3" s="620"/>
      <c r="FJY3" s="620"/>
      <c r="FJZ3" s="620"/>
      <c r="FKA3" s="620"/>
      <c r="FKB3" s="620"/>
      <c r="FKC3" s="620"/>
      <c r="FKD3" s="620"/>
      <c r="FKE3" s="620"/>
      <c r="FKF3" s="620"/>
      <c r="FKG3" s="620"/>
      <c r="FKH3" s="620"/>
      <c r="FKI3" s="620"/>
      <c r="FKJ3" s="620"/>
      <c r="FKK3" s="620"/>
      <c r="FKL3" s="620"/>
      <c r="FKM3" s="620"/>
      <c r="FKN3" s="620"/>
      <c r="FKO3" s="620"/>
      <c r="FKP3" s="620"/>
      <c r="FKQ3" s="620"/>
      <c r="FKR3" s="620"/>
      <c r="FKS3" s="620"/>
      <c r="FKT3" s="620"/>
      <c r="FKU3" s="620"/>
      <c r="FKV3" s="620"/>
      <c r="FKW3" s="620"/>
      <c r="FKX3" s="620"/>
      <c r="FKY3" s="620"/>
      <c r="FKZ3" s="620"/>
      <c r="FLA3" s="620"/>
      <c r="FLB3" s="620"/>
      <c r="FLC3" s="620"/>
      <c r="FLD3" s="620"/>
      <c r="FLE3" s="620"/>
      <c r="FLF3" s="620"/>
      <c r="FLG3" s="620"/>
      <c r="FLH3" s="620"/>
      <c r="FLI3" s="620"/>
      <c r="FLJ3" s="620"/>
      <c r="FLK3" s="620"/>
      <c r="FLL3" s="620"/>
      <c r="FLM3" s="620"/>
      <c r="FLN3" s="620"/>
      <c r="FLO3" s="620"/>
      <c r="FLP3" s="620"/>
      <c r="FLQ3" s="620"/>
      <c r="FLR3" s="620"/>
      <c r="FLS3" s="620"/>
      <c r="FLT3" s="620"/>
      <c r="FLU3" s="620"/>
      <c r="FLV3" s="620"/>
      <c r="FLW3" s="620"/>
      <c r="FLX3" s="620"/>
      <c r="FLY3" s="620"/>
      <c r="FLZ3" s="620"/>
      <c r="FMA3" s="620"/>
      <c r="FMB3" s="620"/>
      <c r="FMC3" s="620"/>
      <c r="FMD3" s="620"/>
      <c r="FME3" s="620"/>
      <c r="FMF3" s="620"/>
      <c r="FMG3" s="620"/>
      <c r="FMH3" s="620"/>
      <c r="FMI3" s="620"/>
      <c r="FMJ3" s="620"/>
      <c r="FMK3" s="620"/>
      <c r="FML3" s="620"/>
      <c r="FMM3" s="620"/>
      <c r="FMN3" s="620"/>
      <c r="FMO3" s="620"/>
      <c r="FMP3" s="620"/>
      <c r="FMQ3" s="620"/>
      <c r="FMR3" s="620"/>
      <c r="FMS3" s="620"/>
      <c r="FMT3" s="620"/>
      <c r="FMU3" s="620"/>
      <c r="FMV3" s="620"/>
      <c r="FMW3" s="620"/>
      <c r="FMX3" s="620"/>
      <c r="FMY3" s="620"/>
      <c r="FMZ3" s="620"/>
      <c r="FNA3" s="620"/>
      <c r="FNB3" s="620"/>
      <c r="FNC3" s="620"/>
      <c r="FND3" s="620"/>
      <c r="FNE3" s="620"/>
      <c r="FNF3" s="620"/>
      <c r="FNG3" s="620"/>
      <c r="FNH3" s="620"/>
      <c r="FNI3" s="620"/>
      <c r="FNJ3" s="620"/>
      <c r="FNK3" s="620"/>
      <c r="FNL3" s="620"/>
      <c r="FNM3" s="620"/>
      <c r="FNN3" s="620"/>
      <c r="FNO3" s="620"/>
      <c r="FNP3" s="620"/>
      <c r="FNQ3" s="620"/>
      <c r="FNR3" s="620"/>
      <c r="FNS3" s="620"/>
      <c r="FNT3" s="620"/>
      <c r="FNU3" s="620"/>
      <c r="FNV3" s="620"/>
      <c r="FNW3" s="620"/>
      <c r="FNX3" s="620"/>
      <c r="FNY3" s="620"/>
      <c r="FNZ3" s="620"/>
      <c r="FOA3" s="620"/>
      <c r="FOB3" s="620"/>
      <c r="FOC3" s="620"/>
      <c r="FOD3" s="620"/>
      <c r="FOE3" s="620"/>
      <c r="FOF3" s="620"/>
      <c r="FOG3" s="620"/>
      <c r="FOH3" s="620"/>
      <c r="FOI3" s="620"/>
      <c r="FOJ3" s="620"/>
      <c r="FOK3" s="620"/>
      <c r="FOL3" s="620"/>
      <c r="FOM3" s="620"/>
      <c r="FON3" s="620"/>
      <c r="FOO3" s="620"/>
      <c r="FOP3" s="620"/>
      <c r="FOQ3" s="620"/>
      <c r="FOR3" s="620"/>
      <c r="FOS3" s="620"/>
      <c r="FOT3" s="620"/>
      <c r="FOU3" s="620"/>
      <c r="FOV3" s="620"/>
      <c r="FOW3" s="620"/>
      <c r="FOX3" s="620"/>
      <c r="FOY3" s="620"/>
      <c r="FOZ3" s="620"/>
      <c r="FPA3" s="620"/>
      <c r="FPB3" s="620"/>
      <c r="FPC3" s="620"/>
      <c r="FPD3" s="620"/>
      <c r="FPE3" s="620"/>
      <c r="FPF3" s="620"/>
      <c r="FPG3" s="620"/>
      <c r="FPH3" s="620"/>
      <c r="FPI3" s="620"/>
      <c r="FPJ3" s="620"/>
      <c r="FPK3" s="620"/>
      <c r="FPL3" s="620"/>
      <c r="FPM3" s="620"/>
      <c r="FPN3" s="620"/>
      <c r="FPO3" s="620"/>
      <c r="FPP3" s="620"/>
      <c r="FPQ3" s="620"/>
      <c r="FPR3" s="620"/>
      <c r="FPS3" s="620"/>
      <c r="FPT3" s="620"/>
      <c r="FPU3" s="620"/>
      <c r="FPV3" s="620"/>
      <c r="FPW3" s="620"/>
      <c r="FPX3" s="620"/>
      <c r="FPY3" s="620"/>
      <c r="FPZ3" s="620"/>
      <c r="FQA3" s="620"/>
      <c r="FQB3" s="620"/>
      <c r="FQC3" s="620"/>
      <c r="FQD3" s="620"/>
      <c r="FQE3" s="620"/>
      <c r="FQF3" s="620"/>
      <c r="FQG3" s="620"/>
      <c r="FQH3" s="620"/>
      <c r="FQI3" s="620"/>
      <c r="FQJ3" s="620"/>
      <c r="FQK3" s="620"/>
      <c r="FQL3" s="620"/>
      <c r="FQM3" s="620"/>
      <c r="FQN3" s="620"/>
      <c r="FQO3" s="620"/>
      <c r="FQP3" s="620"/>
      <c r="FQQ3" s="620"/>
      <c r="FQR3" s="620"/>
      <c r="FQS3" s="620"/>
      <c r="FQT3" s="620"/>
      <c r="FQU3" s="620"/>
      <c r="FQV3" s="620"/>
      <c r="FQW3" s="620"/>
      <c r="FQX3" s="620"/>
      <c r="FQY3" s="620"/>
      <c r="FQZ3" s="620"/>
      <c r="FRA3" s="620"/>
      <c r="FRB3" s="620"/>
      <c r="FRC3" s="620"/>
      <c r="FRD3" s="620"/>
      <c r="FRE3" s="620"/>
      <c r="FRF3" s="620"/>
      <c r="FRG3" s="620"/>
      <c r="FRH3" s="620"/>
      <c r="FRI3" s="620"/>
      <c r="FRJ3" s="620"/>
      <c r="FRK3" s="620"/>
      <c r="FRL3" s="620"/>
      <c r="FRM3" s="620"/>
      <c r="FRN3" s="620"/>
      <c r="FRO3" s="620"/>
      <c r="FRP3" s="620"/>
      <c r="FRQ3" s="620"/>
      <c r="FRR3" s="620"/>
      <c r="FRS3" s="620"/>
      <c r="FRT3" s="620"/>
      <c r="FRU3" s="620"/>
      <c r="FRV3" s="620"/>
      <c r="FRW3" s="620"/>
      <c r="FRX3" s="620"/>
      <c r="FRY3" s="620"/>
      <c r="FRZ3" s="620"/>
      <c r="FSA3" s="620"/>
      <c r="FSB3" s="620"/>
      <c r="FSC3" s="620"/>
      <c r="FSD3" s="620"/>
      <c r="FSE3" s="620"/>
      <c r="FSF3" s="620"/>
      <c r="FSG3" s="620"/>
      <c r="FSH3" s="620"/>
      <c r="FSI3" s="620"/>
      <c r="FSJ3" s="620"/>
      <c r="FSK3" s="620"/>
      <c r="FSL3" s="620"/>
      <c r="FSM3" s="620"/>
      <c r="FSN3" s="620"/>
      <c r="FSO3" s="620"/>
      <c r="FSP3" s="620"/>
      <c r="FSQ3" s="620"/>
      <c r="FSR3" s="620"/>
      <c r="FSS3" s="620"/>
      <c r="FST3" s="620"/>
      <c r="FSU3" s="620"/>
      <c r="FSV3" s="620"/>
      <c r="FSW3" s="620"/>
      <c r="FSX3" s="620"/>
      <c r="FSY3" s="620"/>
      <c r="FSZ3" s="620"/>
      <c r="FTA3" s="620"/>
      <c r="FTB3" s="620"/>
      <c r="FTC3" s="620"/>
      <c r="FTD3" s="620"/>
      <c r="FTE3" s="620"/>
      <c r="FTF3" s="620"/>
      <c r="FTG3" s="620"/>
      <c r="FTH3" s="620"/>
      <c r="FTI3" s="620"/>
      <c r="FTJ3" s="620"/>
      <c r="FTK3" s="620"/>
      <c r="FTL3" s="620"/>
      <c r="FTM3" s="620"/>
      <c r="FTN3" s="620"/>
      <c r="FTO3" s="620"/>
      <c r="FTP3" s="620"/>
      <c r="FTQ3" s="620"/>
      <c r="FTR3" s="620"/>
      <c r="FTS3" s="620"/>
      <c r="FTT3" s="620"/>
      <c r="FTU3" s="620"/>
      <c r="FTV3" s="620"/>
      <c r="FTW3" s="620"/>
      <c r="FTX3" s="620"/>
      <c r="FTY3" s="620"/>
      <c r="FTZ3" s="620"/>
      <c r="FUA3" s="620"/>
      <c r="FUB3" s="620"/>
      <c r="FUC3" s="620"/>
      <c r="FUD3" s="620"/>
      <c r="FUE3" s="620"/>
      <c r="FUF3" s="620"/>
      <c r="FUG3" s="620"/>
      <c r="FUH3" s="620"/>
      <c r="FUI3" s="620"/>
      <c r="FUJ3" s="620"/>
      <c r="FUK3" s="620"/>
      <c r="FUL3" s="620"/>
      <c r="FUM3" s="620"/>
      <c r="FUN3" s="620"/>
      <c r="FUO3" s="620"/>
      <c r="FUP3" s="620"/>
      <c r="FUQ3" s="620"/>
      <c r="FUR3" s="620"/>
      <c r="FUS3" s="620"/>
      <c r="FUT3" s="620"/>
      <c r="FUU3" s="620"/>
      <c r="FUV3" s="620"/>
      <c r="FUW3" s="620"/>
      <c r="FUX3" s="620"/>
      <c r="FUY3" s="620"/>
      <c r="FUZ3" s="620"/>
      <c r="FVA3" s="620"/>
      <c r="FVB3" s="620"/>
      <c r="FVC3" s="620"/>
      <c r="FVD3" s="620"/>
      <c r="FVE3" s="620"/>
      <c r="FVF3" s="620"/>
      <c r="FVG3" s="620"/>
      <c r="FVH3" s="620"/>
      <c r="FVI3" s="620"/>
      <c r="FVJ3" s="620"/>
      <c r="FVK3" s="620"/>
      <c r="FVL3" s="620"/>
      <c r="FVM3" s="620"/>
      <c r="FVN3" s="620"/>
      <c r="FVO3" s="620"/>
      <c r="FVP3" s="620"/>
      <c r="FVQ3" s="620"/>
      <c r="FVR3" s="620"/>
      <c r="FVS3" s="620"/>
      <c r="FVT3" s="620"/>
      <c r="FVU3" s="620"/>
      <c r="FVV3" s="620"/>
      <c r="FVW3" s="620"/>
      <c r="FVX3" s="620"/>
      <c r="FVY3" s="620"/>
      <c r="FVZ3" s="620"/>
      <c r="FWA3" s="620"/>
      <c r="FWB3" s="620"/>
      <c r="FWC3" s="620"/>
      <c r="FWD3" s="620"/>
      <c r="FWE3" s="620"/>
      <c r="FWF3" s="620"/>
      <c r="FWG3" s="620"/>
      <c r="FWH3" s="620"/>
      <c r="FWI3" s="620"/>
      <c r="FWJ3" s="620"/>
      <c r="FWK3" s="620"/>
      <c r="FWL3" s="620"/>
      <c r="FWM3" s="620"/>
      <c r="FWN3" s="620"/>
      <c r="FWO3" s="620"/>
      <c r="FWP3" s="620"/>
      <c r="FWQ3" s="620"/>
      <c r="FWR3" s="620"/>
      <c r="FWS3" s="620"/>
      <c r="FWT3" s="620"/>
      <c r="FWU3" s="620"/>
      <c r="FWV3" s="620"/>
      <c r="FWW3" s="620"/>
      <c r="FWX3" s="620"/>
      <c r="FWY3" s="620"/>
      <c r="FWZ3" s="620"/>
      <c r="FXA3" s="620"/>
      <c r="FXB3" s="620"/>
      <c r="FXC3" s="620"/>
      <c r="FXD3" s="620"/>
      <c r="FXE3" s="620"/>
      <c r="FXF3" s="620"/>
      <c r="FXG3" s="620"/>
      <c r="FXH3" s="620"/>
      <c r="FXI3" s="620"/>
      <c r="FXJ3" s="620"/>
      <c r="FXK3" s="620"/>
      <c r="FXL3" s="620"/>
      <c r="FXM3" s="620"/>
      <c r="FXN3" s="620"/>
      <c r="FXO3" s="620"/>
      <c r="FXP3" s="620"/>
      <c r="FXQ3" s="620"/>
      <c r="FXR3" s="620"/>
      <c r="FXS3" s="620"/>
      <c r="FXT3" s="620"/>
      <c r="FXU3" s="620"/>
      <c r="FXV3" s="620"/>
      <c r="FXW3" s="620"/>
      <c r="FXX3" s="620"/>
      <c r="FXY3" s="620"/>
      <c r="FXZ3" s="620"/>
      <c r="FYA3" s="620"/>
      <c r="FYB3" s="620"/>
      <c r="FYC3" s="620"/>
      <c r="FYD3" s="620"/>
      <c r="FYE3" s="620"/>
      <c r="FYF3" s="620"/>
      <c r="FYG3" s="620"/>
      <c r="FYH3" s="620"/>
      <c r="FYI3" s="620"/>
      <c r="FYJ3" s="620"/>
      <c r="FYK3" s="620"/>
      <c r="FYL3" s="620"/>
      <c r="FYM3" s="620"/>
      <c r="FYN3" s="620"/>
      <c r="FYO3" s="620"/>
      <c r="FYP3" s="620"/>
      <c r="FYQ3" s="620"/>
      <c r="FYR3" s="620"/>
      <c r="FYS3" s="620"/>
      <c r="FYT3" s="620"/>
      <c r="FYU3" s="620"/>
      <c r="FYV3" s="620"/>
      <c r="FYW3" s="620"/>
      <c r="FYX3" s="620"/>
      <c r="FYY3" s="620"/>
      <c r="FYZ3" s="620"/>
      <c r="FZA3" s="620"/>
      <c r="FZB3" s="620"/>
      <c r="FZC3" s="620"/>
      <c r="FZD3" s="620"/>
      <c r="FZE3" s="620"/>
      <c r="FZF3" s="620"/>
      <c r="FZG3" s="620"/>
      <c r="FZH3" s="620"/>
      <c r="FZI3" s="620"/>
      <c r="FZJ3" s="620"/>
      <c r="FZK3" s="620"/>
      <c r="FZL3" s="620"/>
      <c r="FZM3" s="620"/>
      <c r="FZN3" s="620"/>
      <c r="FZO3" s="620"/>
      <c r="FZP3" s="620"/>
      <c r="FZQ3" s="620"/>
      <c r="FZR3" s="620"/>
      <c r="FZS3" s="620"/>
      <c r="FZT3" s="620"/>
      <c r="FZU3" s="620"/>
      <c r="FZV3" s="620"/>
      <c r="FZW3" s="620"/>
      <c r="FZX3" s="620"/>
      <c r="FZY3" s="620"/>
      <c r="FZZ3" s="620"/>
      <c r="GAA3" s="620"/>
      <c r="GAB3" s="620"/>
      <c r="GAC3" s="620"/>
      <c r="GAD3" s="620"/>
      <c r="GAE3" s="620"/>
      <c r="GAF3" s="620"/>
      <c r="GAG3" s="620"/>
      <c r="GAH3" s="620"/>
      <c r="GAI3" s="620"/>
      <c r="GAJ3" s="620"/>
      <c r="GAK3" s="620"/>
      <c r="GAL3" s="620"/>
      <c r="GAM3" s="620"/>
      <c r="GAN3" s="620"/>
      <c r="GAO3" s="620"/>
      <c r="GAP3" s="620"/>
      <c r="GAQ3" s="620"/>
      <c r="GAR3" s="620"/>
      <c r="GAS3" s="620"/>
      <c r="GAT3" s="620"/>
      <c r="GAU3" s="620"/>
      <c r="GAV3" s="620"/>
      <c r="GAW3" s="620"/>
      <c r="GAX3" s="620"/>
      <c r="GAY3" s="620"/>
      <c r="GAZ3" s="620"/>
      <c r="GBA3" s="620"/>
      <c r="GBB3" s="620"/>
      <c r="GBC3" s="620"/>
      <c r="GBD3" s="620"/>
      <c r="GBE3" s="620"/>
      <c r="GBF3" s="620"/>
      <c r="GBG3" s="620"/>
      <c r="GBH3" s="620"/>
      <c r="GBI3" s="620"/>
      <c r="GBJ3" s="620"/>
      <c r="GBK3" s="620"/>
      <c r="GBL3" s="620"/>
      <c r="GBM3" s="620"/>
      <c r="GBN3" s="620"/>
      <c r="GBO3" s="620"/>
      <c r="GBP3" s="620"/>
      <c r="GBQ3" s="620"/>
      <c r="GBR3" s="620"/>
      <c r="GBS3" s="620"/>
      <c r="GBT3" s="620"/>
      <c r="GBU3" s="620"/>
      <c r="GBV3" s="620"/>
      <c r="GBW3" s="620"/>
      <c r="GBX3" s="620"/>
      <c r="GBY3" s="620"/>
      <c r="GBZ3" s="620"/>
      <c r="GCA3" s="620"/>
      <c r="GCB3" s="620"/>
      <c r="GCC3" s="620"/>
      <c r="GCD3" s="620"/>
      <c r="GCE3" s="620"/>
      <c r="GCF3" s="620"/>
      <c r="GCG3" s="620"/>
      <c r="GCH3" s="620"/>
      <c r="GCI3" s="620"/>
      <c r="GCJ3" s="620"/>
      <c r="GCK3" s="620"/>
      <c r="GCL3" s="620"/>
      <c r="GCM3" s="620"/>
      <c r="GCN3" s="620"/>
      <c r="GCO3" s="620"/>
      <c r="GCP3" s="620"/>
      <c r="GCQ3" s="620"/>
      <c r="GCR3" s="620"/>
      <c r="GCS3" s="620"/>
      <c r="GCT3" s="620"/>
      <c r="GCU3" s="620"/>
      <c r="GCV3" s="620"/>
      <c r="GCW3" s="620"/>
      <c r="GCX3" s="620"/>
      <c r="GCY3" s="620"/>
      <c r="GCZ3" s="620"/>
      <c r="GDA3" s="620"/>
      <c r="GDB3" s="620"/>
      <c r="GDC3" s="620"/>
      <c r="GDD3" s="620"/>
      <c r="GDE3" s="620"/>
      <c r="GDF3" s="620"/>
      <c r="GDG3" s="620"/>
      <c r="GDH3" s="620"/>
      <c r="GDI3" s="620"/>
      <c r="GDJ3" s="620"/>
      <c r="GDK3" s="620"/>
      <c r="GDL3" s="620"/>
      <c r="GDM3" s="620"/>
      <c r="GDN3" s="620"/>
      <c r="GDO3" s="620"/>
      <c r="GDP3" s="620"/>
      <c r="GDQ3" s="620"/>
      <c r="GDR3" s="620"/>
      <c r="GDS3" s="620"/>
      <c r="GDT3" s="620"/>
      <c r="GDU3" s="620"/>
      <c r="GDV3" s="620"/>
      <c r="GDW3" s="620"/>
      <c r="GDX3" s="620"/>
      <c r="GDY3" s="620"/>
      <c r="GDZ3" s="620"/>
      <c r="GEA3" s="620"/>
      <c r="GEB3" s="620"/>
      <c r="GEC3" s="620"/>
      <c r="GED3" s="620"/>
      <c r="GEE3" s="620"/>
      <c r="GEF3" s="620"/>
      <c r="GEG3" s="620"/>
      <c r="GEH3" s="620"/>
      <c r="GEI3" s="620"/>
      <c r="GEJ3" s="620"/>
      <c r="GEK3" s="620"/>
      <c r="GEL3" s="620"/>
      <c r="GEM3" s="620"/>
      <c r="GEN3" s="620"/>
      <c r="GEO3" s="620"/>
      <c r="GEP3" s="620"/>
      <c r="GEQ3" s="620"/>
      <c r="GER3" s="620"/>
      <c r="GES3" s="620"/>
      <c r="GET3" s="620"/>
      <c r="GEU3" s="620"/>
      <c r="GEV3" s="620"/>
      <c r="GEW3" s="620"/>
      <c r="GEX3" s="620"/>
      <c r="GEY3" s="620"/>
      <c r="GEZ3" s="620"/>
      <c r="GFA3" s="620"/>
      <c r="GFB3" s="620"/>
      <c r="GFC3" s="620"/>
      <c r="GFD3" s="620"/>
      <c r="GFE3" s="620"/>
      <c r="GFF3" s="620"/>
      <c r="GFG3" s="620"/>
      <c r="GFH3" s="620"/>
      <c r="GFI3" s="620"/>
      <c r="GFJ3" s="620"/>
      <c r="GFK3" s="620"/>
      <c r="GFL3" s="620"/>
      <c r="GFM3" s="620"/>
      <c r="GFN3" s="620"/>
      <c r="GFO3" s="620"/>
      <c r="GFP3" s="620"/>
      <c r="GFQ3" s="620"/>
      <c r="GFR3" s="620"/>
      <c r="GFS3" s="620"/>
      <c r="GFT3" s="620"/>
      <c r="GFU3" s="620"/>
      <c r="GFV3" s="620"/>
      <c r="GFW3" s="620"/>
      <c r="GFX3" s="620"/>
      <c r="GFY3" s="620"/>
      <c r="GFZ3" s="620"/>
      <c r="GGA3" s="620"/>
      <c r="GGB3" s="620"/>
      <c r="GGC3" s="620"/>
      <c r="GGD3" s="620"/>
      <c r="GGE3" s="620"/>
      <c r="GGF3" s="620"/>
      <c r="GGG3" s="620"/>
      <c r="GGH3" s="620"/>
      <c r="GGI3" s="620"/>
      <c r="GGJ3" s="620"/>
      <c r="GGK3" s="620"/>
      <c r="GGL3" s="620"/>
      <c r="GGM3" s="620"/>
      <c r="GGN3" s="620"/>
      <c r="GGO3" s="620"/>
      <c r="GGP3" s="620"/>
      <c r="GGQ3" s="620"/>
      <c r="GGR3" s="620"/>
      <c r="GGS3" s="620"/>
      <c r="GGT3" s="620"/>
      <c r="GGU3" s="620"/>
      <c r="GGV3" s="620"/>
      <c r="GGW3" s="620"/>
      <c r="GGX3" s="620"/>
      <c r="GGY3" s="620"/>
      <c r="GGZ3" s="620"/>
      <c r="GHA3" s="620"/>
      <c r="GHB3" s="620"/>
      <c r="GHC3" s="620"/>
      <c r="GHD3" s="620"/>
      <c r="GHE3" s="620"/>
      <c r="GHF3" s="620"/>
      <c r="GHG3" s="620"/>
      <c r="GHH3" s="620"/>
      <c r="GHI3" s="620"/>
      <c r="GHJ3" s="620"/>
      <c r="GHK3" s="620"/>
      <c r="GHL3" s="620"/>
      <c r="GHM3" s="620"/>
      <c r="GHN3" s="620"/>
      <c r="GHO3" s="620"/>
      <c r="GHP3" s="620"/>
      <c r="GHQ3" s="620"/>
      <c r="GHR3" s="620"/>
      <c r="GHS3" s="620"/>
      <c r="GHT3" s="620"/>
      <c r="GHU3" s="620"/>
      <c r="GHV3" s="620"/>
      <c r="GHW3" s="620"/>
      <c r="GHX3" s="620"/>
      <c r="GHY3" s="620"/>
      <c r="GHZ3" s="620"/>
      <c r="GIA3" s="620"/>
      <c r="GIB3" s="620"/>
      <c r="GIC3" s="620"/>
      <c r="GID3" s="620"/>
      <c r="GIE3" s="620"/>
      <c r="GIF3" s="620"/>
      <c r="GIG3" s="620"/>
      <c r="GIH3" s="620"/>
      <c r="GII3" s="620"/>
      <c r="GIJ3" s="620"/>
      <c r="GIK3" s="620"/>
      <c r="GIL3" s="620"/>
      <c r="GIM3" s="620"/>
      <c r="GIN3" s="620"/>
      <c r="GIO3" s="620"/>
      <c r="GIP3" s="620"/>
      <c r="GIQ3" s="620"/>
      <c r="GIR3" s="620"/>
      <c r="GIS3" s="620"/>
      <c r="GIT3" s="620"/>
      <c r="GIU3" s="620"/>
      <c r="GIV3" s="620"/>
      <c r="GIW3" s="620"/>
      <c r="GIX3" s="620"/>
      <c r="GIY3" s="620"/>
      <c r="GIZ3" s="620"/>
      <c r="GJA3" s="620"/>
      <c r="GJB3" s="620"/>
      <c r="GJC3" s="620"/>
      <c r="GJD3" s="620"/>
      <c r="GJE3" s="620"/>
      <c r="GJF3" s="620"/>
      <c r="GJG3" s="620"/>
      <c r="GJH3" s="620"/>
      <c r="GJI3" s="620"/>
      <c r="GJJ3" s="620"/>
      <c r="GJK3" s="620"/>
      <c r="GJL3" s="620"/>
      <c r="GJM3" s="620"/>
      <c r="GJN3" s="620"/>
      <c r="GJO3" s="620"/>
      <c r="GJP3" s="620"/>
      <c r="GJQ3" s="620"/>
      <c r="GJR3" s="620"/>
      <c r="GJS3" s="620"/>
      <c r="GJT3" s="620"/>
      <c r="GJU3" s="620"/>
      <c r="GJV3" s="620"/>
      <c r="GJW3" s="620"/>
      <c r="GJX3" s="620"/>
      <c r="GJY3" s="620"/>
      <c r="GJZ3" s="620"/>
      <c r="GKA3" s="620"/>
      <c r="GKB3" s="620"/>
      <c r="GKC3" s="620"/>
      <c r="GKD3" s="620"/>
      <c r="GKE3" s="620"/>
      <c r="GKF3" s="620"/>
      <c r="GKG3" s="620"/>
      <c r="GKH3" s="620"/>
      <c r="GKI3" s="620"/>
      <c r="GKJ3" s="620"/>
      <c r="GKK3" s="620"/>
      <c r="GKL3" s="620"/>
      <c r="GKM3" s="620"/>
      <c r="GKN3" s="620"/>
      <c r="GKO3" s="620"/>
      <c r="GKP3" s="620"/>
      <c r="GKQ3" s="620"/>
      <c r="GKR3" s="620"/>
      <c r="GKS3" s="620"/>
      <c r="GKT3" s="620"/>
      <c r="GKU3" s="620"/>
      <c r="GKV3" s="620"/>
      <c r="GKW3" s="620"/>
      <c r="GKX3" s="620"/>
      <c r="GKY3" s="620"/>
      <c r="GKZ3" s="620"/>
      <c r="GLA3" s="620"/>
      <c r="GLB3" s="620"/>
      <c r="GLC3" s="620"/>
      <c r="GLD3" s="620"/>
      <c r="GLE3" s="620"/>
      <c r="GLF3" s="620"/>
      <c r="GLG3" s="620"/>
      <c r="GLH3" s="620"/>
      <c r="GLI3" s="620"/>
      <c r="GLJ3" s="620"/>
      <c r="GLK3" s="620"/>
      <c r="GLL3" s="620"/>
      <c r="GLM3" s="620"/>
      <c r="GLN3" s="620"/>
      <c r="GLO3" s="620"/>
      <c r="GLP3" s="620"/>
      <c r="GLQ3" s="620"/>
      <c r="GLR3" s="620"/>
      <c r="GLS3" s="620"/>
      <c r="GLT3" s="620"/>
      <c r="GLU3" s="620"/>
      <c r="GLV3" s="620"/>
      <c r="GLW3" s="620"/>
      <c r="GLX3" s="620"/>
      <c r="GLY3" s="620"/>
      <c r="GLZ3" s="620"/>
      <c r="GMA3" s="620"/>
      <c r="GMB3" s="620"/>
      <c r="GMC3" s="620"/>
      <c r="GMD3" s="620"/>
      <c r="GME3" s="620"/>
      <c r="GMF3" s="620"/>
      <c r="GMG3" s="620"/>
      <c r="GMH3" s="620"/>
      <c r="GMI3" s="620"/>
      <c r="GMJ3" s="620"/>
      <c r="GMK3" s="620"/>
      <c r="GML3" s="620"/>
      <c r="GMM3" s="620"/>
      <c r="GMN3" s="620"/>
      <c r="GMO3" s="620"/>
      <c r="GMP3" s="620"/>
      <c r="GMQ3" s="620"/>
      <c r="GMR3" s="620"/>
      <c r="GMS3" s="620"/>
      <c r="GMT3" s="620"/>
      <c r="GMU3" s="620"/>
      <c r="GMV3" s="620"/>
      <c r="GMW3" s="620"/>
      <c r="GMX3" s="620"/>
      <c r="GMY3" s="620"/>
      <c r="GMZ3" s="620"/>
      <c r="GNA3" s="620"/>
      <c r="GNB3" s="620"/>
      <c r="GNC3" s="620"/>
      <c r="GND3" s="620"/>
      <c r="GNE3" s="620"/>
      <c r="GNF3" s="620"/>
      <c r="GNG3" s="620"/>
      <c r="GNH3" s="620"/>
      <c r="GNI3" s="620"/>
      <c r="GNJ3" s="620"/>
      <c r="GNK3" s="620"/>
      <c r="GNL3" s="620"/>
      <c r="GNM3" s="620"/>
      <c r="GNN3" s="620"/>
      <c r="GNO3" s="620"/>
      <c r="GNP3" s="620"/>
      <c r="GNQ3" s="620"/>
      <c r="GNR3" s="620"/>
      <c r="GNS3" s="620"/>
      <c r="GNT3" s="620"/>
      <c r="GNU3" s="620"/>
      <c r="GNV3" s="620"/>
      <c r="GNW3" s="620"/>
      <c r="GNX3" s="620"/>
      <c r="GNY3" s="620"/>
      <c r="GNZ3" s="620"/>
      <c r="GOA3" s="620"/>
      <c r="GOB3" s="620"/>
      <c r="GOC3" s="620"/>
      <c r="GOD3" s="620"/>
      <c r="GOE3" s="620"/>
      <c r="GOF3" s="620"/>
      <c r="GOG3" s="620"/>
      <c r="GOH3" s="620"/>
      <c r="GOI3" s="620"/>
      <c r="GOJ3" s="620"/>
      <c r="GOK3" s="620"/>
      <c r="GOL3" s="620"/>
      <c r="GOM3" s="620"/>
      <c r="GON3" s="620"/>
      <c r="GOO3" s="620"/>
      <c r="GOP3" s="620"/>
      <c r="GOQ3" s="620"/>
      <c r="GOR3" s="620"/>
      <c r="GOS3" s="620"/>
      <c r="GOT3" s="620"/>
      <c r="GOU3" s="620"/>
      <c r="GOV3" s="620"/>
      <c r="GOW3" s="620"/>
      <c r="GOX3" s="620"/>
      <c r="GOY3" s="620"/>
      <c r="GOZ3" s="620"/>
      <c r="GPA3" s="620"/>
      <c r="GPB3" s="620"/>
      <c r="GPC3" s="620"/>
      <c r="GPD3" s="620"/>
      <c r="GPE3" s="620"/>
      <c r="GPF3" s="620"/>
      <c r="GPG3" s="620"/>
      <c r="GPH3" s="620"/>
      <c r="GPI3" s="620"/>
      <c r="GPJ3" s="620"/>
      <c r="GPK3" s="620"/>
      <c r="GPL3" s="620"/>
      <c r="GPM3" s="620"/>
      <c r="GPN3" s="620"/>
      <c r="GPO3" s="620"/>
      <c r="GPP3" s="620"/>
      <c r="GPQ3" s="620"/>
      <c r="GPR3" s="620"/>
      <c r="GPS3" s="620"/>
      <c r="GPT3" s="620"/>
      <c r="GPU3" s="620"/>
      <c r="GPV3" s="620"/>
      <c r="GPW3" s="620"/>
      <c r="GPX3" s="620"/>
      <c r="GPY3" s="620"/>
      <c r="GPZ3" s="620"/>
      <c r="GQA3" s="620"/>
      <c r="GQB3" s="620"/>
      <c r="GQC3" s="620"/>
      <c r="GQD3" s="620"/>
      <c r="GQE3" s="620"/>
      <c r="GQF3" s="620"/>
      <c r="GQG3" s="620"/>
      <c r="GQH3" s="620"/>
      <c r="GQI3" s="620"/>
      <c r="GQJ3" s="620"/>
      <c r="GQK3" s="620"/>
      <c r="GQL3" s="620"/>
      <c r="GQM3" s="620"/>
      <c r="GQN3" s="620"/>
      <c r="GQO3" s="620"/>
      <c r="GQP3" s="620"/>
      <c r="GQQ3" s="620"/>
      <c r="GQR3" s="620"/>
      <c r="GQS3" s="620"/>
      <c r="GQT3" s="620"/>
      <c r="GQU3" s="620"/>
      <c r="GQV3" s="620"/>
      <c r="GQW3" s="620"/>
      <c r="GQX3" s="620"/>
      <c r="GQY3" s="620"/>
      <c r="GQZ3" s="620"/>
      <c r="GRA3" s="620"/>
      <c r="GRB3" s="620"/>
      <c r="GRC3" s="620"/>
      <c r="GRD3" s="620"/>
      <c r="GRE3" s="620"/>
      <c r="GRF3" s="620"/>
      <c r="GRG3" s="620"/>
      <c r="GRH3" s="620"/>
      <c r="GRI3" s="620"/>
      <c r="GRJ3" s="620"/>
      <c r="GRK3" s="620"/>
      <c r="GRL3" s="620"/>
      <c r="GRM3" s="620"/>
      <c r="GRN3" s="620"/>
      <c r="GRO3" s="620"/>
      <c r="GRP3" s="620"/>
      <c r="GRQ3" s="620"/>
      <c r="GRR3" s="620"/>
      <c r="GRS3" s="620"/>
      <c r="GRT3" s="620"/>
      <c r="GRU3" s="620"/>
      <c r="GRV3" s="620"/>
      <c r="GRW3" s="620"/>
      <c r="GRX3" s="620"/>
      <c r="GRY3" s="620"/>
      <c r="GRZ3" s="620"/>
      <c r="GSA3" s="620"/>
      <c r="GSB3" s="620"/>
      <c r="GSC3" s="620"/>
      <c r="GSD3" s="620"/>
      <c r="GSE3" s="620"/>
      <c r="GSF3" s="620"/>
      <c r="GSG3" s="620"/>
      <c r="GSH3" s="620"/>
      <c r="GSI3" s="620"/>
      <c r="GSJ3" s="620"/>
      <c r="GSK3" s="620"/>
      <c r="GSL3" s="620"/>
      <c r="GSM3" s="620"/>
      <c r="GSN3" s="620"/>
      <c r="GSO3" s="620"/>
      <c r="GSP3" s="620"/>
      <c r="GSQ3" s="620"/>
      <c r="GSR3" s="620"/>
      <c r="GSS3" s="620"/>
      <c r="GST3" s="620"/>
      <c r="GSU3" s="620"/>
      <c r="GSV3" s="620"/>
      <c r="GSW3" s="620"/>
      <c r="GSX3" s="620"/>
      <c r="GSY3" s="620"/>
      <c r="GSZ3" s="620"/>
      <c r="GTA3" s="620"/>
      <c r="GTB3" s="620"/>
      <c r="GTC3" s="620"/>
      <c r="GTD3" s="620"/>
      <c r="GTE3" s="620"/>
      <c r="GTF3" s="620"/>
      <c r="GTG3" s="620"/>
      <c r="GTH3" s="620"/>
      <c r="GTI3" s="620"/>
      <c r="GTJ3" s="620"/>
      <c r="GTK3" s="620"/>
      <c r="GTL3" s="620"/>
      <c r="GTM3" s="620"/>
      <c r="GTN3" s="620"/>
      <c r="GTO3" s="620"/>
      <c r="GTP3" s="620"/>
      <c r="GTQ3" s="620"/>
      <c r="GTR3" s="620"/>
      <c r="GTS3" s="620"/>
      <c r="GTT3" s="620"/>
      <c r="GTU3" s="620"/>
      <c r="GTV3" s="620"/>
      <c r="GTW3" s="620"/>
      <c r="GTX3" s="620"/>
      <c r="GTY3" s="620"/>
      <c r="GTZ3" s="620"/>
      <c r="GUA3" s="620"/>
      <c r="GUB3" s="620"/>
      <c r="GUC3" s="620"/>
      <c r="GUD3" s="620"/>
      <c r="GUE3" s="620"/>
      <c r="GUF3" s="620"/>
      <c r="GUG3" s="620"/>
      <c r="GUH3" s="620"/>
      <c r="GUI3" s="620"/>
      <c r="GUJ3" s="620"/>
      <c r="GUK3" s="620"/>
      <c r="GUL3" s="620"/>
      <c r="GUM3" s="620"/>
      <c r="GUN3" s="620"/>
      <c r="GUO3" s="620"/>
      <c r="GUP3" s="620"/>
      <c r="GUQ3" s="620"/>
      <c r="GUR3" s="620"/>
      <c r="GUS3" s="620"/>
      <c r="GUT3" s="620"/>
      <c r="GUU3" s="620"/>
      <c r="GUV3" s="620"/>
      <c r="GUW3" s="620"/>
      <c r="GUX3" s="620"/>
      <c r="GUY3" s="620"/>
      <c r="GUZ3" s="620"/>
      <c r="GVA3" s="620"/>
      <c r="GVB3" s="620"/>
      <c r="GVC3" s="620"/>
      <c r="GVD3" s="620"/>
      <c r="GVE3" s="620"/>
      <c r="GVF3" s="620"/>
      <c r="GVG3" s="620"/>
      <c r="GVH3" s="620"/>
      <c r="GVI3" s="620"/>
      <c r="GVJ3" s="620"/>
      <c r="GVK3" s="620"/>
      <c r="GVL3" s="620"/>
      <c r="GVM3" s="620"/>
      <c r="GVN3" s="620"/>
      <c r="GVO3" s="620"/>
      <c r="GVP3" s="620"/>
      <c r="GVQ3" s="620"/>
      <c r="GVR3" s="620"/>
      <c r="GVS3" s="620"/>
      <c r="GVT3" s="620"/>
      <c r="GVU3" s="620"/>
      <c r="GVV3" s="620"/>
      <c r="GVW3" s="620"/>
      <c r="GVX3" s="620"/>
      <c r="GVY3" s="620"/>
      <c r="GVZ3" s="620"/>
      <c r="GWA3" s="620"/>
      <c r="GWB3" s="620"/>
      <c r="GWC3" s="620"/>
      <c r="GWD3" s="620"/>
      <c r="GWE3" s="620"/>
      <c r="GWF3" s="620"/>
      <c r="GWG3" s="620"/>
      <c r="GWH3" s="620"/>
      <c r="GWI3" s="620"/>
      <c r="GWJ3" s="620"/>
      <c r="GWK3" s="620"/>
      <c r="GWL3" s="620"/>
      <c r="GWM3" s="620"/>
      <c r="GWN3" s="620"/>
      <c r="GWO3" s="620"/>
      <c r="GWP3" s="620"/>
      <c r="GWQ3" s="620"/>
      <c r="GWR3" s="620"/>
      <c r="GWS3" s="620"/>
      <c r="GWT3" s="620"/>
      <c r="GWU3" s="620"/>
      <c r="GWV3" s="620"/>
      <c r="GWW3" s="620"/>
      <c r="GWX3" s="620"/>
      <c r="GWY3" s="620"/>
      <c r="GWZ3" s="620"/>
      <c r="GXA3" s="620"/>
      <c r="GXB3" s="620"/>
      <c r="GXC3" s="620"/>
      <c r="GXD3" s="620"/>
      <c r="GXE3" s="620"/>
      <c r="GXF3" s="620"/>
      <c r="GXG3" s="620"/>
      <c r="GXH3" s="620"/>
      <c r="GXI3" s="620"/>
      <c r="GXJ3" s="620"/>
      <c r="GXK3" s="620"/>
      <c r="GXL3" s="620"/>
      <c r="GXM3" s="620"/>
      <c r="GXN3" s="620"/>
      <c r="GXO3" s="620"/>
      <c r="GXP3" s="620"/>
      <c r="GXQ3" s="620"/>
      <c r="GXR3" s="620"/>
      <c r="GXS3" s="620"/>
      <c r="GXT3" s="620"/>
      <c r="GXU3" s="620"/>
      <c r="GXV3" s="620"/>
      <c r="GXW3" s="620"/>
      <c r="GXX3" s="620"/>
      <c r="GXY3" s="620"/>
      <c r="GXZ3" s="620"/>
      <c r="GYA3" s="620"/>
      <c r="GYB3" s="620"/>
      <c r="GYC3" s="620"/>
      <c r="GYD3" s="620"/>
      <c r="GYE3" s="620"/>
      <c r="GYF3" s="620"/>
      <c r="GYG3" s="620"/>
      <c r="GYH3" s="620"/>
      <c r="GYI3" s="620"/>
      <c r="GYJ3" s="620"/>
      <c r="GYK3" s="620"/>
      <c r="GYL3" s="620"/>
      <c r="GYM3" s="620"/>
      <c r="GYN3" s="620"/>
      <c r="GYO3" s="620"/>
      <c r="GYP3" s="620"/>
      <c r="GYQ3" s="620"/>
      <c r="GYR3" s="620"/>
      <c r="GYS3" s="620"/>
      <c r="GYT3" s="620"/>
      <c r="GYU3" s="620"/>
      <c r="GYV3" s="620"/>
      <c r="GYW3" s="620"/>
      <c r="GYX3" s="620"/>
      <c r="GYY3" s="620"/>
      <c r="GYZ3" s="620"/>
      <c r="GZA3" s="620"/>
      <c r="GZB3" s="620"/>
      <c r="GZC3" s="620"/>
      <c r="GZD3" s="620"/>
      <c r="GZE3" s="620"/>
      <c r="GZF3" s="620"/>
      <c r="GZG3" s="620"/>
      <c r="GZH3" s="620"/>
      <c r="GZI3" s="620"/>
      <c r="GZJ3" s="620"/>
      <c r="GZK3" s="620"/>
      <c r="GZL3" s="620"/>
      <c r="GZM3" s="620"/>
      <c r="GZN3" s="620"/>
      <c r="GZO3" s="620"/>
      <c r="GZP3" s="620"/>
      <c r="GZQ3" s="620"/>
      <c r="GZR3" s="620"/>
      <c r="GZS3" s="620"/>
      <c r="GZT3" s="620"/>
      <c r="GZU3" s="620"/>
      <c r="GZV3" s="620"/>
      <c r="GZW3" s="620"/>
      <c r="GZX3" s="620"/>
      <c r="GZY3" s="620"/>
      <c r="GZZ3" s="620"/>
      <c r="HAA3" s="620"/>
      <c r="HAB3" s="620"/>
      <c r="HAC3" s="620"/>
      <c r="HAD3" s="620"/>
      <c r="HAE3" s="620"/>
      <c r="HAF3" s="620"/>
      <c r="HAG3" s="620"/>
      <c r="HAH3" s="620"/>
      <c r="HAI3" s="620"/>
      <c r="HAJ3" s="620"/>
      <c r="HAK3" s="620"/>
      <c r="HAL3" s="620"/>
      <c r="HAM3" s="620"/>
      <c r="HAN3" s="620"/>
      <c r="HAO3" s="620"/>
      <c r="HAP3" s="620"/>
      <c r="HAQ3" s="620"/>
      <c r="HAR3" s="620"/>
      <c r="HAS3" s="620"/>
      <c r="HAT3" s="620"/>
      <c r="HAU3" s="620"/>
      <c r="HAV3" s="620"/>
      <c r="HAW3" s="620"/>
      <c r="HAX3" s="620"/>
      <c r="HAY3" s="620"/>
      <c r="HAZ3" s="620"/>
      <c r="HBA3" s="620"/>
      <c r="HBB3" s="620"/>
      <c r="HBC3" s="620"/>
      <c r="HBD3" s="620"/>
      <c r="HBE3" s="620"/>
      <c r="HBF3" s="620"/>
      <c r="HBG3" s="620"/>
      <c r="HBH3" s="620"/>
      <c r="HBI3" s="620"/>
      <c r="HBJ3" s="620"/>
      <c r="HBK3" s="620"/>
      <c r="HBL3" s="620"/>
      <c r="HBM3" s="620"/>
      <c r="HBN3" s="620"/>
      <c r="HBO3" s="620"/>
      <c r="HBP3" s="620"/>
      <c r="HBQ3" s="620"/>
      <c r="HBR3" s="620"/>
      <c r="HBS3" s="620"/>
      <c r="HBT3" s="620"/>
      <c r="HBU3" s="620"/>
      <c r="HBV3" s="620"/>
      <c r="HBW3" s="620"/>
      <c r="HBX3" s="620"/>
      <c r="HBY3" s="620"/>
      <c r="HBZ3" s="620"/>
      <c r="HCA3" s="620"/>
      <c r="HCB3" s="620"/>
      <c r="HCC3" s="620"/>
      <c r="HCD3" s="620"/>
      <c r="HCE3" s="620"/>
      <c r="HCF3" s="620"/>
      <c r="HCG3" s="620"/>
      <c r="HCH3" s="620"/>
      <c r="HCI3" s="620"/>
      <c r="HCJ3" s="620"/>
      <c r="HCK3" s="620"/>
      <c r="HCL3" s="620"/>
      <c r="HCM3" s="620"/>
      <c r="HCN3" s="620"/>
      <c r="HCO3" s="620"/>
      <c r="HCP3" s="620"/>
      <c r="HCQ3" s="620"/>
      <c r="HCR3" s="620"/>
      <c r="HCS3" s="620"/>
      <c r="HCT3" s="620"/>
      <c r="HCU3" s="620"/>
      <c r="HCV3" s="620"/>
      <c r="HCW3" s="620"/>
      <c r="HCX3" s="620"/>
      <c r="HCY3" s="620"/>
      <c r="HCZ3" s="620"/>
      <c r="HDA3" s="620"/>
      <c r="HDB3" s="620"/>
      <c r="HDC3" s="620"/>
      <c r="HDD3" s="620"/>
      <c r="HDE3" s="620"/>
      <c r="HDF3" s="620"/>
      <c r="HDG3" s="620"/>
      <c r="HDH3" s="620"/>
      <c r="HDI3" s="620"/>
      <c r="HDJ3" s="620"/>
      <c r="HDK3" s="620"/>
      <c r="HDL3" s="620"/>
      <c r="HDM3" s="620"/>
      <c r="HDN3" s="620"/>
      <c r="HDO3" s="620"/>
      <c r="HDP3" s="620"/>
      <c r="HDQ3" s="620"/>
      <c r="HDR3" s="620"/>
      <c r="HDS3" s="620"/>
      <c r="HDT3" s="620"/>
      <c r="HDU3" s="620"/>
      <c r="HDV3" s="620"/>
      <c r="HDW3" s="620"/>
      <c r="HDX3" s="620"/>
      <c r="HDY3" s="620"/>
      <c r="HDZ3" s="620"/>
      <c r="HEA3" s="620"/>
      <c r="HEB3" s="620"/>
      <c r="HEC3" s="620"/>
      <c r="HED3" s="620"/>
      <c r="HEE3" s="620"/>
      <c r="HEF3" s="620"/>
      <c r="HEG3" s="620"/>
      <c r="HEH3" s="620"/>
      <c r="HEI3" s="620"/>
      <c r="HEJ3" s="620"/>
      <c r="HEK3" s="620"/>
      <c r="HEL3" s="620"/>
      <c r="HEM3" s="620"/>
      <c r="HEN3" s="620"/>
      <c r="HEO3" s="620"/>
      <c r="HEP3" s="620"/>
      <c r="HEQ3" s="620"/>
      <c r="HER3" s="620"/>
      <c r="HES3" s="620"/>
      <c r="HET3" s="620"/>
      <c r="HEU3" s="620"/>
      <c r="HEV3" s="620"/>
      <c r="HEW3" s="620"/>
      <c r="HEX3" s="620"/>
      <c r="HEY3" s="620"/>
      <c r="HEZ3" s="620"/>
      <c r="HFA3" s="620"/>
      <c r="HFB3" s="620"/>
      <c r="HFC3" s="620"/>
      <c r="HFD3" s="620"/>
      <c r="HFE3" s="620"/>
      <c r="HFF3" s="620"/>
      <c r="HFG3" s="620"/>
      <c r="HFH3" s="620"/>
      <c r="HFI3" s="620"/>
      <c r="HFJ3" s="620"/>
      <c r="HFK3" s="620"/>
      <c r="HFL3" s="620"/>
      <c r="HFM3" s="620"/>
      <c r="HFN3" s="620"/>
      <c r="HFO3" s="620"/>
      <c r="HFP3" s="620"/>
      <c r="HFQ3" s="620"/>
      <c r="HFR3" s="620"/>
      <c r="HFS3" s="620"/>
      <c r="HFT3" s="620"/>
      <c r="HFU3" s="620"/>
      <c r="HFV3" s="620"/>
      <c r="HFW3" s="620"/>
      <c r="HFX3" s="620"/>
      <c r="HFY3" s="620"/>
      <c r="HFZ3" s="620"/>
      <c r="HGA3" s="620"/>
      <c r="HGB3" s="620"/>
      <c r="HGC3" s="620"/>
      <c r="HGD3" s="620"/>
      <c r="HGE3" s="620"/>
      <c r="HGF3" s="620"/>
      <c r="HGG3" s="620"/>
      <c r="HGH3" s="620"/>
      <c r="HGI3" s="620"/>
      <c r="HGJ3" s="620"/>
      <c r="HGK3" s="620"/>
      <c r="HGL3" s="620"/>
      <c r="HGM3" s="620"/>
      <c r="HGN3" s="620"/>
      <c r="HGO3" s="620"/>
      <c r="HGP3" s="620"/>
      <c r="HGQ3" s="620"/>
      <c r="HGR3" s="620"/>
      <c r="HGS3" s="620"/>
      <c r="HGT3" s="620"/>
      <c r="HGU3" s="620"/>
      <c r="HGV3" s="620"/>
      <c r="HGW3" s="620"/>
      <c r="HGX3" s="620"/>
      <c r="HGY3" s="620"/>
      <c r="HGZ3" s="620"/>
      <c r="HHA3" s="620"/>
      <c r="HHB3" s="620"/>
      <c r="HHC3" s="620"/>
      <c r="HHD3" s="620"/>
      <c r="HHE3" s="620"/>
      <c r="HHF3" s="620"/>
      <c r="HHG3" s="620"/>
      <c r="HHH3" s="620"/>
      <c r="HHI3" s="620"/>
      <c r="HHJ3" s="620"/>
      <c r="HHK3" s="620"/>
      <c r="HHL3" s="620"/>
      <c r="HHM3" s="620"/>
      <c r="HHN3" s="620"/>
      <c r="HHO3" s="620"/>
      <c r="HHP3" s="620"/>
      <c r="HHQ3" s="620"/>
      <c r="HHR3" s="620"/>
      <c r="HHS3" s="620"/>
      <c r="HHT3" s="620"/>
      <c r="HHU3" s="620"/>
      <c r="HHV3" s="620"/>
      <c r="HHW3" s="620"/>
      <c r="HHX3" s="620"/>
      <c r="HHY3" s="620"/>
      <c r="HHZ3" s="620"/>
      <c r="HIA3" s="620"/>
      <c r="HIB3" s="620"/>
      <c r="HIC3" s="620"/>
      <c r="HID3" s="620"/>
      <c r="HIE3" s="620"/>
      <c r="HIF3" s="620"/>
      <c r="HIG3" s="620"/>
      <c r="HIH3" s="620"/>
      <c r="HII3" s="620"/>
      <c r="HIJ3" s="620"/>
      <c r="HIK3" s="620"/>
      <c r="HIL3" s="620"/>
      <c r="HIM3" s="620"/>
      <c r="HIN3" s="620"/>
      <c r="HIO3" s="620"/>
      <c r="HIP3" s="620"/>
      <c r="HIQ3" s="620"/>
      <c r="HIR3" s="620"/>
      <c r="HIS3" s="620"/>
      <c r="HIT3" s="620"/>
      <c r="HIU3" s="620"/>
      <c r="HIV3" s="620"/>
      <c r="HIW3" s="620"/>
      <c r="HIX3" s="620"/>
      <c r="HIY3" s="620"/>
      <c r="HIZ3" s="620"/>
      <c r="HJA3" s="620"/>
      <c r="HJB3" s="620"/>
      <c r="HJC3" s="620"/>
      <c r="HJD3" s="620"/>
      <c r="HJE3" s="620"/>
      <c r="HJF3" s="620"/>
      <c r="HJG3" s="620"/>
      <c r="HJH3" s="620"/>
      <c r="HJI3" s="620"/>
      <c r="HJJ3" s="620"/>
      <c r="HJK3" s="620"/>
      <c r="HJL3" s="620"/>
      <c r="HJM3" s="620"/>
      <c r="HJN3" s="620"/>
      <c r="HJO3" s="620"/>
      <c r="HJP3" s="620"/>
      <c r="HJQ3" s="620"/>
      <c r="HJR3" s="620"/>
      <c r="HJS3" s="620"/>
      <c r="HJT3" s="620"/>
      <c r="HJU3" s="620"/>
      <c r="HJV3" s="620"/>
      <c r="HJW3" s="620"/>
      <c r="HJX3" s="620"/>
      <c r="HJY3" s="620"/>
      <c r="HJZ3" s="620"/>
      <c r="HKA3" s="620"/>
      <c r="HKB3" s="620"/>
      <c r="HKC3" s="620"/>
      <c r="HKD3" s="620"/>
      <c r="HKE3" s="620"/>
      <c r="HKF3" s="620"/>
      <c r="HKG3" s="620"/>
      <c r="HKH3" s="620"/>
      <c r="HKI3" s="620"/>
      <c r="HKJ3" s="620"/>
      <c r="HKK3" s="620"/>
      <c r="HKL3" s="620"/>
      <c r="HKM3" s="620"/>
      <c r="HKN3" s="620"/>
      <c r="HKO3" s="620"/>
      <c r="HKP3" s="620"/>
      <c r="HKQ3" s="620"/>
      <c r="HKR3" s="620"/>
      <c r="HKS3" s="620"/>
      <c r="HKT3" s="620"/>
      <c r="HKU3" s="620"/>
      <c r="HKV3" s="620"/>
      <c r="HKW3" s="620"/>
      <c r="HKX3" s="620"/>
      <c r="HKY3" s="620"/>
      <c r="HKZ3" s="620"/>
      <c r="HLA3" s="620"/>
      <c r="HLB3" s="620"/>
      <c r="HLC3" s="620"/>
      <c r="HLD3" s="620"/>
      <c r="HLE3" s="620"/>
      <c r="HLF3" s="620"/>
      <c r="HLG3" s="620"/>
      <c r="HLH3" s="620"/>
      <c r="HLI3" s="620"/>
      <c r="HLJ3" s="620"/>
      <c r="HLK3" s="620"/>
      <c r="HLL3" s="620"/>
      <c r="HLM3" s="620"/>
      <c r="HLN3" s="620"/>
      <c r="HLO3" s="620"/>
      <c r="HLP3" s="620"/>
      <c r="HLQ3" s="620"/>
      <c r="HLR3" s="620"/>
      <c r="HLS3" s="620"/>
      <c r="HLT3" s="620"/>
      <c r="HLU3" s="620"/>
      <c r="HLV3" s="620"/>
      <c r="HLW3" s="620"/>
      <c r="HLX3" s="620"/>
      <c r="HLY3" s="620"/>
      <c r="HLZ3" s="620"/>
      <c r="HMA3" s="620"/>
      <c r="HMB3" s="620"/>
      <c r="HMC3" s="620"/>
      <c r="HMD3" s="620"/>
      <c r="HME3" s="620"/>
      <c r="HMF3" s="620"/>
      <c r="HMG3" s="620"/>
      <c r="HMH3" s="620"/>
      <c r="HMI3" s="620"/>
      <c r="HMJ3" s="620"/>
      <c r="HMK3" s="620"/>
      <c r="HML3" s="620"/>
      <c r="HMM3" s="620"/>
      <c r="HMN3" s="620"/>
      <c r="HMO3" s="620"/>
      <c r="HMP3" s="620"/>
      <c r="HMQ3" s="620"/>
      <c r="HMR3" s="620"/>
      <c r="HMS3" s="620"/>
      <c r="HMT3" s="620"/>
      <c r="HMU3" s="620"/>
      <c r="HMV3" s="620"/>
      <c r="HMW3" s="620"/>
      <c r="HMX3" s="620"/>
      <c r="HMY3" s="620"/>
      <c r="HMZ3" s="620"/>
      <c r="HNA3" s="620"/>
      <c r="HNB3" s="620"/>
      <c r="HNC3" s="620"/>
      <c r="HND3" s="620"/>
      <c r="HNE3" s="620"/>
      <c r="HNF3" s="620"/>
      <c r="HNG3" s="620"/>
      <c r="HNH3" s="620"/>
      <c r="HNI3" s="620"/>
      <c r="HNJ3" s="620"/>
      <c r="HNK3" s="620"/>
      <c r="HNL3" s="620"/>
      <c r="HNM3" s="620"/>
      <c r="HNN3" s="620"/>
      <c r="HNO3" s="620"/>
      <c r="HNP3" s="620"/>
      <c r="HNQ3" s="620"/>
      <c r="HNR3" s="620"/>
      <c r="HNS3" s="620"/>
      <c r="HNT3" s="620"/>
      <c r="HNU3" s="620"/>
      <c r="HNV3" s="620"/>
      <c r="HNW3" s="620"/>
      <c r="HNX3" s="620"/>
      <c r="HNY3" s="620"/>
      <c r="HNZ3" s="620"/>
      <c r="HOA3" s="620"/>
      <c r="HOB3" s="620"/>
      <c r="HOC3" s="620"/>
      <c r="HOD3" s="620"/>
      <c r="HOE3" s="620"/>
      <c r="HOF3" s="620"/>
      <c r="HOG3" s="620"/>
      <c r="HOH3" s="620"/>
      <c r="HOI3" s="620"/>
      <c r="HOJ3" s="620"/>
      <c r="HOK3" s="620"/>
      <c r="HOL3" s="620"/>
      <c r="HOM3" s="620"/>
      <c r="HON3" s="620"/>
      <c r="HOO3" s="620"/>
      <c r="HOP3" s="620"/>
      <c r="HOQ3" s="620"/>
      <c r="HOR3" s="620"/>
      <c r="HOS3" s="620"/>
      <c r="HOT3" s="620"/>
      <c r="HOU3" s="620"/>
      <c r="HOV3" s="620"/>
      <c r="HOW3" s="620"/>
      <c r="HOX3" s="620"/>
      <c r="HOY3" s="620"/>
      <c r="HOZ3" s="620"/>
      <c r="HPA3" s="620"/>
      <c r="HPB3" s="620"/>
      <c r="HPC3" s="620"/>
      <c r="HPD3" s="620"/>
      <c r="HPE3" s="620"/>
      <c r="HPF3" s="620"/>
      <c r="HPG3" s="620"/>
      <c r="HPH3" s="620"/>
      <c r="HPI3" s="620"/>
      <c r="HPJ3" s="620"/>
      <c r="HPK3" s="620"/>
      <c r="HPL3" s="620"/>
      <c r="HPM3" s="620"/>
      <c r="HPN3" s="620"/>
      <c r="HPO3" s="620"/>
      <c r="HPP3" s="620"/>
      <c r="HPQ3" s="620"/>
      <c r="HPR3" s="620"/>
      <c r="HPS3" s="620"/>
      <c r="HPT3" s="620"/>
      <c r="HPU3" s="620"/>
      <c r="HPV3" s="620"/>
      <c r="HPW3" s="620"/>
      <c r="HPX3" s="620"/>
      <c r="HPY3" s="620"/>
      <c r="HPZ3" s="620"/>
      <c r="HQA3" s="620"/>
      <c r="HQB3" s="620"/>
      <c r="HQC3" s="620"/>
      <c r="HQD3" s="620"/>
      <c r="HQE3" s="620"/>
      <c r="HQF3" s="620"/>
      <c r="HQG3" s="620"/>
      <c r="HQH3" s="620"/>
      <c r="HQI3" s="620"/>
      <c r="HQJ3" s="620"/>
      <c r="HQK3" s="620"/>
      <c r="HQL3" s="620"/>
      <c r="HQM3" s="620"/>
      <c r="HQN3" s="620"/>
      <c r="HQO3" s="620"/>
      <c r="HQP3" s="620"/>
      <c r="HQQ3" s="620"/>
      <c r="HQR3" s="620"/>
      <c r="HQS3" s="620"/>
      <c r="HQT3" s="620"/>
      <c r="HQU3" s="620"/>
      <c r="HQV3" s="620"/>
      <c r="HQW3" s="620"/>
      <c r="HQX3" s="620"/>
      <c r="HQY3" s="620"/>
      <c r="HQZ3" s="620"/>
      <c r="HRA3" s="620"/>
      <c r="HRB3" s="620"/>
      <c r="HRC3" s="620"/>
      <c r="HRD3" s="620"/>
      <c r="HRE3" s="620"/>
      <c r="HRF3" s="620"/>
      <c r="HRG3" s="620"/>
      <c r="HRH3" s="620"/>
      <c r="HRI3" s="620"/>
      <c r="HRJ3" s="620"/>
      <c r="HRK3" s="620"/>
      <c r="HRL3" s="620"/>
      <c r="HRM3" s="620"/>
      <c r="HRN3" s="620"/>
      <c r="HRO3" s="620"/>
      <c r="HRP3" s="620"/>
      <c r="HRQ3" s="620"/>
      <c r="HRR3" s="620"/>
      <c r="HRS3" s="620"/>
      <c r="HRT3" s="620"/>
      <c r="HRU3" s="620"/>
      <c r="HRV3" s="620"/>
      <c r="HRW3" s="620"/>
      <c r="HRX3" s="620"/>
      <c r="HRY3" s="620"/>
      <c r="HRZ3" s="620"/>
      <c r="HSA3" s="620"/>
      <c r="HSB3" s="620"/>
      <c r="HSC3" s="620"/>
      <c r="HSD3" s="620"/>
      <c r="HSE3" s="620"/>
      <c r="HSF3" s="620"/>
      <c r="HSG3" s="620"/>
      <c r="HSH3" s="620"/>
      <c r="HSI3" s="620"/>
      <c r="HSJ3" s="620"/>
      <c r="HSK3" s="620"/>
      <c r="HSL3" s="620"/>
      <c r="HSM3" s="620"/>
      <c r="HSN3" s="620"/>
      <c r="HSO3" s="620"/>
      <c r="HSP3" s="620"/>
      <c r="HSQ3" s="620"/>
      <c r="HSR3" s="620"/>
      <c r="HSS3" s="620"/>
      <c r="HST3" s="620"/>
      <c r="HSU3" s="620"/>
      <c r="HSV3" s="620"/>
      <c r="HSW3" s="620"/>
      <c r="HSX3" s="620"/>
      <c r="HSY3" s="620"/>
      <c r="HSZ3" s="620"/>
      <c r="HTA3" s="620"/>
      <c r="HTB3" s="620"/>
      <c r="HTC3" s="620"/>
      <c r="HTD3" s="620"/>
      <c r="HTE3" s="620"/>
      <c r="HTF3" s="620"/>
      <c r="HTG3" s="620"/>
      <c r="HTH3" s="620"/>
      <c r="HTI3" s="620"/>
      <c r="HTJ3" s="620"/>
      <c r="HTK3" s="620"/>
      <c r="HTL3" s="620"/>
      <c r="HTM3" s="620"/>
      <c r="HTN3" s="620"/>
      <c r="HTO3" s="620"/>
      <c r="HTP3" s="620"/>
      <c r="HTQ3" s="620"/>
      <c r="HTR3" s="620"/>
      <c r="HTS3" s="620"/>
      <c r="HTT3" s="620"/>
      <c r="HTU3" s="620"/>
      <c r="HTV3" s="620"/>
      <c r="HTW3" s="620"/>
      <c r="HTX3" s="620"/>
      <c r="HTY3" s="620"/>
      <c r="HTZ3" s="620"/>
      <c r="HUA3" s="620"/>
      <c r="HUB3" s="620"/>
      <c r="HUC3" s="620"/>
      <c r="HUD3" s="620"/>
      <c r="HUE3" s="620"/>
      <c r="HUF3" s="620"/>
      <c r="HUG3" s="620"/>
      <c r="HUH3" s="620"/>
      <c r="HUI3" s="620"/>
      <c r="HUJ3" s="620"/>
      <c r="HUK3" s="620"/>
      <c r="HUL3" s="620"/>
      <c r="HUM3" s="620"/>
      <c r="HUN3" s="620"/>
      <c r="HUO3" s="620"/>
      <c r="HUP3" s="620"/>
      <c r="HUQ3" s="620"/>
      <c r="HUR3" s="620"/>
      <c r="HUS3" s="620"/>
      <c r="HUT3" s="620"/>
      <c r="HUU3" s="620"/>
      <c r="HUV3" s="620"/>
      <c r="HUW3" s="620"/>
      <c r="HUX3" s="620"/>
      <c r="HUY3" s="620"/>
      <c r="HUZ3" s="620"/>
      <c r="HVA3" s="620"/>
      <c r="HVB3" s="620"/>
      <c r="HVC3" s="620"/>
      <c r="HVD3" s="620"/>
      <c r="HVE3" s="620"/>
      <c r="HVF3" s="620"/>
      <c r="HVG3" s="620"/>
      <c r="HVH3" s="620"/>
      <c r="HVI3" s="620"/>
      <c r="HVJ3" s="620"/>
      <c r="HVK3" s="620"/>
      <c r="HVL3" s="620"/>
      <c r="HVM3" s="620"/>
      <c r="HVN3" s="620"/>
      <c r="HVO3" s="620"/>
      <c r="HVP3" s="620"/>
      <c r="HVQ3" s="620"/>
      <c r="HVR3" s="620"/>
      <c r="HVS3" s="620"/>
      <c r="HVT3" s="620"/>
      <c r="HVU3" s="620"/>
      <c r="HVV3" s="620"/>
      <c r="HVW3" s="620"/>
      <c r="HVX3" s="620"/>
      <c r="HVY3" s="620"/>
      <c r="HVZ3" s="620"/>
      <c r="HWA3" s="620"/>
      <c r="HWB3" s="620"/>
      <c r="HWC3" s="620"/>
      <c r="HWD3" s="620"/>
      <c r="HWE3" s="620"/>
      <c r="HWF3" s="620"/>
      <c r="HWG3" s="620"/>
      <c r="HWH3" s="620"/>
      <c r="HWI3" s="620"/>
      <c r="HWJ3" s="620"/>
      <c r="HWK3" s="620"/>
      <c r="HWL3" s="620"/>
      <c r="HWM3" s="620"/>
      <c r="HWN3" s="620"/>
      <c r="HWO3" s="620"/>
      <c r="HWP3" s="620"/>
      <c r="HWQ3" s="620"/>
      <c r="HWR3" s="620"/>
      <c r="HWS3" s="620"/>
      <c r="HWT3" s="620"/>
      <c r="HWU3" s="620"/>
      <c r="HWV3" s="620"/>
      <c r="HWW3" s="620"/>
      <c r="HWX3" s="620"/>
      <c r="HWY3" s="620"/>
      <c r="HWZ3" s="620"/>
      <c r="HXA3" s="620"/>
      <c r="HXB3" s="620"/>
      <c r="HXC3" s="620"/>
      <c r="HXD3" s="620"/>
      <c r="HXE3" s="620"/>
      <c r="HXF3" s="620"/>
      <c r="HXG3" s="620"/>
      <c r="HXH3" s="620"/>
      <c r="HXI3" s="620"/>
      <c r="HXJ3" s="620"/>
      <c r="HXK3" s="620"/>
      <c r="HXL3" s="620"/>
      <c r="HXM3" s="620"/>
      <c r="HXN3" s="620"/>
      <c r="HXO3" s="620"/>
      <c r="HXP3" s="620"/>
      <c r="HXQ3" s="620"/>
      <c r="HXR3" s="620"/>
      <c r="HXS3" s="620"/>
      <c r="HXT3" s="620"/>
      <c r="HXU3" s="620"/>
      <c r="HXV3" s="620"/>
      <c r="HXW3" s="620"/>
      <c r="HXX3" s="620"/>
      <c r="HXY3" s="620"/>
      <c r="HXZ3" s="620"/>
      <c r="HYA3" s="620"/>
      <c r="HYB3" s="620"/>
      <c r="HYC3" s="620"/>
      <c r="HYD3" s="620"/>
      <c r="HYE3" s="620"/>
      <c r="HYF3" s="620"/>
      <c r="HYG3" s="620"/>
      <c r="HYH3" s="620"/>
      <c r="HYI3" s="620"/>
      <c r="HYJ3" s="620"/>
      <c r="HYK3" s="620"/>
      <c r="HYL3" s="620"/>
      <c r="HYM3" s="620"/>
      <c r="HYN3" s="620"/>
      <c r="HYO3" s="620"/>
      <c r="HYP3" s="620"/>
      <c r="HYQ3" s="620"/>
      <c r="HYR3" s="620"/>
      <c r="HYS3" s="620"/>
      <c r="HYT3" s="620"/>
      <c r="HYU3" s="620"/>
      <c r="HYV3" s="620"/>
      <c r="HYW3" s="620"/>
      <c r="HYX3" s="620"/>
      <c r="HYY3" s="620"/>
      <c r="HYZ3" s="620"/>
      <c r="HZA3" s="620"/>
      <c r="HZB3" s="620"/>
      <c r="HZC3" s="620"/>
      <c r="HZD3" s="620"/>
      <c r="HZE3" s="620"/>
      <c r="HZF3" s="620"/>
      <c r="HZG3" s="620"/>
      <c r="HZH3" s="620"/>
      <c r="HZI3" s="620"/>
      <c r="HZJ3" s="620"/>
      <c r="HZK3" s="620"/>
      <c r="HZL3" s="620"/>
      <c r="HZM3" s="620"/>
      <c r="HZN3" s="620"/>
      <c r="HZO3" s="620"/>
      <c r="HZP3" s="620"/>
      <c r="HZQ3" s="620"/>
      <c r="HZR3" s="620"/>
      <c r="HZS3" s="620"/>
      <c r="HZT3" s="620"/>
      <c r="HZU3" s="620"/>
      <c r="HZV3" s="620"/>
      <c r="HZW3" s="620"/>
      <c r="HZX3" s="620"/>
      <c r="HZY3" s="620"/>
      <c r="HZZ3" s="620"/>
      <c r="IAA3" s="620"/>
      <c r="IAB3" s="620"/>
      <c r="IAC3" s="620"/>
      <c r="IAD3" s="620"/>
      <c r="IAE3" s="620"/>
      <c r="IAF3" s="620"/>
      <c r="IAG3" s="620"/>
      <c r="IAH3" s="620"/>
      <c r="IAI3" s="620"/>
      <c r="IAJ3" s="620"/>
      <c r="IAK3" s="620"/>
      <c r="IAL3" s="620"/>
      <c r="IAM3" s="620"/>
      <c r="IAN3" s="620"/>
      <c r="IAO3" s="620"/>
      <c r="IAP3" s="620"/>
      <c r="IAQ3" s="620"/>
      <c r="IAR3" s="620"/>
      <c r="IAS3" s="620"/>
      <c r="IAT3" s="620"/>
      <c r="IAU3" s="620"/>
      <c r="IAV3" s="620"/>
      <c r="IAW3" s="620"/>
      <c r="IAX3" s="620"/>
      <c r="IAY3" s="620"/>
      <c r="IAZ3" s="620"/>
      <c r="IBA3" s="620"/>
      <c r="IBB3" s="620"/>
      <c r="IBC3" s="620"/>
      <c r="IBD3" s="620"/>
      <c r="IBE3" s="620"/>
      <c r="IBF3" s="620"/>
      <c r="IBG3" s="620"/>
      <c r="IBH3" s="620"/>
      <c r="IBI3" s="620"/>
      <c r="IBJ3" s="620"/>
      <c r="IBK3" s="620"/>
      <c r="IBL3" s="620"/>
      <c r="IBM3" s="620"/>
      <c r="IBN3" s="620"/>
      <c r="IBO3" s="620"/>
      <c r="IBP3" s="620"/>
      <c r="IBQ3" s="620"/>
      <c r="IBR3" s="620"/>
      <c r="IBS3" s="620"/>
      <c r="IBT3" s="620"/>
      <c r="IBU3" s="620"/>
      <c r="IBV3" s="620"/>
      <c r="IBW3" s="620"/>
      <c r="IBX3" s="620"/>
      <c r="IBY3" s="620"/>
      <c r="IBZ3" s="620"/>
      <c r="ICA3" s="620"/>
      <c r="ICB3" s="620"/>
      <c r="ICC3" s="620"/>
      <c r="ICD3" s="620"/>
      <c r="ICE3" s="620"/>
      <c r="ICF3" s="620"/>
      <c r="ICG3" s="620"/>
      <c r="ICH3" s="620"/>
      <c r="ICI3" s="620"/>
      <c r="ICJ3" s="620"/>
      <c r="ICK3" s="620"/>
      <c r="ICL3" s="620"/>
      <c r="ICM3" s="620"/>
      <c r="ICN3" s="620"/>
      <c r="ICO3" s="620"/>
      <c r="ICP3" s="620"/>
      <c r="ICQ3" s="620"/>
      <c r="ICR3" s="620"/>
      <c r="ICS3" s="620"/>
      <c r="ICT3" s="620"/>
      <c r="ICU3" s="620"/>
      <c r="ICV3" s="620"/>
      <c r="ICW3" s="620"/>
      <c r="ICX3" s="620"/>
      <c r="ICY3" s="620"/>
      <c r="ICZ3" s="620"/>
      <c r="IDA3" s="620"/>
      <c r="IDB3" s="620"/>
      <c r="IDC3" s="620"/>
      <c r="IDD3" s="620"/>
      <c r="IDE3" s="620"/>
      <c r="IDF3" s="620"/>
      <c r="IDG3" s="620"/>
      <c r="IDH3" s="620"/>
      <c r="IDI3" s="620"/>
      <c r="IDJ3" s="620"/>
      <c r="IDK3" s="620"/>
      <c r="IDL3" s="620"/>
      <c r="IDM3" s="620"/>
      <c r="IDN3" s="620"/>
      <c r="IDO3" s="620"/>
      <c r="IDP3" s="620"/>
      <c r="IDQ3" s="620"/>
      <c r="IDR3" s="620"/>
      <c r="IDS3" s="620"/>
      <c r="IDT3" s="620"/>
      <c r="IDU3" s="620"/>
      <c r="IDV3" s="620"/>
      <c r="IDW3" s="620"/>
      <c r="IDX3" s="620"/>
      <c r="IDY3" s="620"/>
      <c r="IDZ3" s="620"/>
      <c r="IEA3" s="620"/>
      <c r="IEB3" s="620"/>
      <c r="IEC3" s="620"/>
      <c r="IED3" s="620"/>
      <c r="IEE3" s="620"/>
      <c r="IEF3" s="620"/>
      <c r="IEG3" s="620"/>
      <c r="IEH3" s="620"/>
      <c r="IEI3" s="620"/>
      <c r="IEJ3" s="620"/>
      <c r="IEK3" s="620"/>
      <c r="IEL3" s="620"/>
      <c r="IEM3" s="620"/>
      <c r="IEN3" s="620"/>
      <c r="IEO3" s="620"/>
      <c r="IEP3" s="620"/>
      <c r="IEQ3" s="620"/>
      <c r="IER3" s="620"/>
      <c r="IES3" s="620"/>
      <c r="IET3" s="620"/>
      <c r="IEU3" s="620"/>
      <c r="IEV3" s="620"/>
      <c r="IEW3" s="620"/>
      <c r="IEX3" s="620"/>
      <c r="IEY3" s="620"/>
      <c r="IEZ3" s="620"/>
      <c r="IFA3" s="620"/>
      <c r="IFB3" s="620"/>
      <c r="IFC3" s="620"/>
      <c r="IFD3" s="620"/>
      <c r="IFE3" s="620"/>
      <c r="IFF3" s="620"/>
      <c r="IFG3" s="620"/>
      <c r="IFH3" s="620"/>
      <c r="IFI3" s="620"/>
      <c r="IFJ3" s="620"/>
      <c r="IFK3" s="620"/>
      <c r="IFL3" s="620"/>
      <c r="IFM3" s="620"/>
      <c r="IFN3" s="620"/>
      <c r="IFO3" s="620"/>
      <c r="IFP3" s="620"/>
      <c r="IFQ3" s="620"/>
      <c r="IFR3" s="620"/>
      <c r="IFS3" s="620"/>
      <c r="IFT3" s="620"/>
      <c r="IFU3" s="620"/>
      <c r="IFV3" s="620"/>
      <c r="IFW3" s="620"/>
      <c r="IFX3" s="620"/>
      <c r="IFY3" s="620"/>
      <c r="IFZ3" s="620"/>
      <c r="IGA3" s="620"/>
      <c r="IGB3" s="620"/>
      <c r="IGC3" s="620"/>
      <c r="IGD3" s="620"/>
      <c r="IGE3" s="620"/>
      <c r="IGF3" s="620"/>
      <c r="IGG3" s="620"/>
      <c r="IGH3" s="620"/>
      <c r="IGI3" s="620"/>
      <c r="IGJ3" s="620"/>
      <c r="IGK3" s="620"/>
      <c r="IGL3" s="620"/>
      <c r="IGM3" s="620"/>
      <c r="IGN3" s="620"/>
      <c r="IGO3" s="620"/>
      <c r="IGP3" s="620"/>
      <c r="IGQ3" s="620"/>
      <c r="IGR3" s="620"/>
      <c r="IGS3" s="620"/>
      <c r="IGT3" s="620"/>
      <c r="IGU3" s="620"/>
      <c r="IGV3" s="620"/>
      <c r="IGW3" s="620"/>
      <c r="IGX3" s="620"/>
      <c r="IGY3" s="620"/>
      <c r="IGZ3" s="620"/>
      <c r="IHA3" s="620"/>
      <c r="IHB3" s="620"/>
      <c r="IHC3" s="620"/>
      <c r="IHD3" s="620"/>
      <c r="IHE3" s="620"/>
      <c r="IHF3" s="620"/>
      <c r="IHG3" s="620"/>
      <c r="IHH3" s="620"/>
      <c r="IHI3" s="620"/>
      <c r="IHJ3" s="620"/>
      <c r="IHK3" s="620"/>
      <c r="IHL3" s="620"/>
      <c r="IHM3" s="620"/>
      <c r="IHN3" s="620"/>
      <c r="IHO3" s="620"/>
      <c r="IHP3" s="620"/>
      <c r="IHQ3" s="620"/>
      <c r="IHR3" s="620"/>
      <c r="IHS3" s="620"/>
      <c r="IHT3" s="620"/>
      <c r="IHU3" s="620"/>
      <c r="IHV3" s="620"/>
      <c r="IHW3" s="620"/>
      <c r="IHX3" s="620"/>
      <c r="IHY3" s="620"/>
      <c r="IHZ3" s="620"/>
      <c r="IIA3" s="620"/>
      <c r="IIB3" s="620"/>
      <c r="IIC3" s="620"/>
      <c r="IID3" s="620"/>
      <c r="IIE3" s="620"/>
      <c r="IIF3" s="620"/>
      <c r="IIG3" s="620"/>
      <c r="IIH3" s="620"/>
      <c r="III3" s="620"/>
      <c r="IIJ3" s="620"/>
      <c r="IIK3" s="620"/>
      <c r="IIL3" s="620"/>
      <c r="IIM3" s="620"/>
      <c r="IIN3" s="620"/>
      <c r="IIO3" s="620"/>
      <c r="IIP3" s="620"/>
      <c r="IIQ3" s="620"/>
      <c r="IIR3" s="620"/>
      <c r="IIS3" s="620"/>
      <c r="IIT3" s="620"/>
      <c r="IIU3" s="620"/>
      <c r="IIV3" s="620"/>
      <c r="IIW3" s="620"/>
      <c r="IIX3" s="620"/>
      <c r="IIY3" s="620"/>
      <c r="IIZ3" s="620"/>
      <c r="IJA3" s="620"/>
      <c r="IJB3" s="620"/>
      <c r="IJC3" s="620"/>
      <c r="IJD3" s="620"/>
      <c r="IJE3" s="620"/>
      <c r="IJF3" s="620"/>
      <c r="IJG3" s="620"/>
      <c r="IJH3" s="620"/>
      <c r="IJI3" s="620"/>
      <c r="IJJ3" s="620"/>
      <c r="IJK3" s="620"/>
      <c r="IJL3" s="620"/>
      <c r="IJM3" s="620"/>
      <c r="IJN3" s="620"/>
      <c r="IJO3" s="620"/>
      <c r="IJP3" s="620"/>
      <c r="IJQ3" s="620"/>
      <c r="IJR3" s="620"/>
      <c r="IJS3" s="620"/>
      <c r="IJT3" s="620"/>
      <c r="IJU3" s="620"/>
      <c r="IJV3" s="620"/>
      <c r="IJW3" s="620"/>
      <c r="IJX3" s="620"/>
      <c r="IJY3" s="620"/>
      <c r="IJZ3" s="620"/>
      <c r="IKA3" s="620"/>
      <c r="IKB3" s="620"/>
      <c r="IKC3" s="620"/>
      <c r="IKD3" s="620"/>
      <c r="IKE3" s="620"/>
      <c r="IKF3" s="620"/>
      <c r="IKG3" s="620"/>
      <c r="IKH3" s="620"/>
      <c r="IKI3" s="620"/>
      <c r="IKJ3" s="620"/>
      <c r="IKK3" s="620"/>
      <c r="IKL3" s="620"/>
      <c r="IKM3" s="620"/>
      <c r="IKN3" s="620"/>
      <c r="IKO3" s="620"/>
      <c r="IKP3" s="620"/>
      <c r="IKQ3" s="620"/>
      <c r="IKR3" s="620"/>
      <c r="IKS3" s="620"/>
      <c r="IKT3" s="620"/>
      <c r="IKU3" s="620"/>
      <c r="IKV3" s="620"/>
      <c r="IKW3" s="620"/>
      <c r="IKX3" s="620"/>
      <c r="IKY3" s="620"/>
      <c r="IKZ3" s="620"/>
      <c r="ILA3" s="620"/>
      <c r="ILB3" s="620"/>
      <c r="ILC3" s="620"/>
      <c r="ILD3" s="620"/>
      <c r="ILE3" s="620"/>
      <c r="ILF3" s="620"/>
      <c r="ILG3" s="620"/>
      <c r="ILH3" s="620"/>
      <c r="ILI3" s="620"/>
      <c r="ILJ3" s="620"/>
      <c r="ILK3" s="620"/>
      <c r="ILL3" s="620"/>
      <c r="ILM3" s="620"/>
      <c r="ILN3" s="620"/>
      <c r="ILO3" s="620"/>
      <c r="ILP3" s="620"/>
      <c r="ILQ3" s="620"/>
      <c r="ILR3" s="620"/>
      <c r="ILS3" s="620"/>
      <c r="ILT3" s="620"/>
      <c r="ILU3" s="620"/>
      <c r="ILV3" s="620"/>
      <c r="ILW3" s="620"/>
      <c r="ILX3" s="620"/>
      <c r="ILY3" s="620"/>
      <c r="ILZ3" s="620"/>
      <c r="IMA3" s="620"/>
      <c r="IMB3" s="620"/>
      <c r="IMC3" s="620"/>
      <c r="IMD3" s="620"/>
      <c r="IME3" s="620"/>
      <c r="IMF3" s="620"/>
      <c r="IMG3" s="620"/>
      <c r="IMH3" s="620"/>
      <c r="IMI3" s="620"/>
      <c r="IMJ3" s="620"/>
      <c r="IMK3" s="620"/>
      <c r="IML3" s="620"/>
      <c r="IMM3" s="620"/>
      <c r="IMN3" s="620"/>
      <c r="IMO3" s="620"/>
      <c r="IMP3" s="620"/>
      <c r="IMQ3" s="620"/>
      <c r="IMR3" s="620"/>
      <c r="IMS3" s="620"/>
      <c r="IMT3" s="620"/>
      <c r="IMU3" s="620"/>
      <c r="IMV3" s="620"/>
      <c r="IMW3" s="620"/>
      <c r="IMX3" s="620"/>
      <c r="IMY3" s="620"/>
      <c r="IMZ3" s="620"/>
      <c r="INA3" s="620"/>
      <c r="INB3" s="620"/>
      <c r="INC3" s="620"/>
      <c r="IND3" s="620"/>
      <c r="INE3" s="620"/>
      <c r="INF3" s="620"/>
      <c r="ING3" s="620"/>
      <c r="INH3" s="620"/>
      <c r="INI3" s="620"/>
      <c r="INJ3" s="620"/>
      <c r="INK3" s="620"/>
      <c r="INL3" s="620"/>
      <c r="INM3" s="620"/>
      <c r="INN3" s="620"/>
      <c r="INO3" s="620"/>
      <c r="INP3" s="620"/>
      <c r="INQ3" s="620"/>
      <c r="INR3" s="620"/>
      <c r="INS3" s="620"/>
      <c r="INT3" s="620"/>
      <c r="INU3" s="620"/>
      <c r="INV3" s="620"/>
      <c r="INW3" s="620"/>
      <c r="INX3" s="620"/>
      <c r="INY3" s="620"/>
      <c r="INZ3" s="620"/>
      <c r="IOA3" s="620"/>
      <c r="IOB3" s="620"/>
      <c r="IOC3" s="620"/>
      <c r="IOD3" s="620"/>
      <c r="IOE3" s="620"/>
      <c r="IOF3" s="620"/>
      <c r="IOG3" s="620"/>
      <c r="IOH3" s="620"/>
      <c r="IOI3" s="620"/>
      <c r="IOJ3" s="620"/>
      <c r="IOK3" s="620"/>
      <c r="IOL3" s="620"/>
      <c r="IOM3" s="620"/>
      <c r="ION3" s="620"/>
      <c r="IOO3" s="620"/>
      <c r="IOP3" s="620"/>
      <c r="IOQ3" s="620"/>
      <c r="IOR3" s="620"/>
      <c r="IOS3" s="620"/>
      <c r="IOT3" s="620"/>
      <c r="IOU3" s="620"/>
      <c r="IOV3" s="620"/>
      <c r="IOW3" s="620"/>
      <c r="IOX3" s="620"/>
      <c r="IOY3" s="620"/>
      <c r="IOZ3" s="620"/>
      <c r="IPA3" s="620"/>
      <c r="IPB3" s="620"/>
      <c r="IPC3" s="620"/>
      <c r="IPD3" s="620"/>
      <c r="IPE3" s="620"/>
      <c r="IPF3" s="620"/>
      <c r="IPG3" s="620"/>
      <c r="IPH3" s="620"/>
      <c r="IPI3" s="620"/>
      <c r="IPJ3" s="620"/>
      <c r="IPK3" s="620"/>
      <c r="IPL3" s="620"/>
      <c r="IPM3" s="620"/>
      <c r="IPN3" s="620"/>
      <c r="IPO3" s="620"/>
      <c r="IPP3" s="620"/>
      <c r="IPQ3" s="620"/>
      <c r="IPR3" s="620"/>
      <c r="IPS3" s="620"/>
      <c r="IPT3" s="620"/>
      <c r="IPU3" s="620"/>
      <c r="IPV3" s="620"/>
      <c r="IPW3" s="620"/>
      <c r="IPX3" s="620"/>
      <c r="IPY3" s="620"/>
      <c r="IPZ3" s="620"/>
      <c r="IQA3" s="620"/>
      <c r="IQB3" s="620"/>
      <c r="IQC3" s="620"/>
      <c r="IQD3" s="620"/>
      <c r="IQE3" s="620"/>
      <c r="IQF3" s="620"/>
      <c r="IQG3" s="620"/>
      <c r="IQH3" s="620"/>
      <c r="IQI3" s="620"/>
      <c r="IQJ3" s="620"/>
      <c r="IQK3" s="620"/>
      <c r="IQL3" s="620"/>
      <c r="IQM3" s="620"/>
      <c r="IQN3" s="620"/>
      <c r="IQO3" s="620"/>
      <c r="IQP3" s="620"/>
      <c r="IQQ3" s="620"/>
      <c r="IQR3" s="620"/>
      <c r="IQS3" s="620"/>
      <c r="IQT3" s="620"/>
      <c r="IQU3" s="620"/>
      <c r="IQV3" s="620"/>
      <c r="IQW3" s="620"/>
      <c r="IQX3" s="620"/>
      <c r="IQY3" s="620"/>
      <c r="IQZ3" s="620"/>
      <c r="IRA3" s="620"/>
      <c r="IRB3" s="620"/>
      <c r="IRC3" s="620"/>
      <c r="IRD3" s="620"/>
      <c r="IRE3" s="620"/>
      <c r="IRF3" s="620"/>
      <c r="IRG3" s="620"/>
      <c r="IRH3" s="620"/>
      <c r="IRI3" s="620"/>
      <c r="IRJ3" s="620"/>
      <c r="IRK3" s="620"/>
      <c r="IRL3" s="620"/>
      <c r="IRM3" s="620"/>
      <c r="IRN3" s="620"/>
      <c r="IRO3" s="620"/>
      <c r="IRP3" s="620"/>
      <c r="IRQ3" s="620"/>
      <c r="IRR3" s="620"/>
      <c r="IRS3" s="620"/>
      <c r="IRT3" s="620"/>
      <c r="IRU3" s="620"/>
      <c r="IRV3" s="620"/>
      <c r="IRW3" s="620"/>
      <c r="IRX3" s="620"/>
      <c r="IRY3" s="620"/>
      <c r="IRZ3" s="620"/>
      <c r="ISA3" s="620"/>
      <c r="ISB3" s="620"/>
      <c r="ISC3" s="620"/>
      <c r="ISD3" s="620"/>
      <c r="ISE3" s="620"/>
      <c r="ISF3" s="620"/>
      <c r="ISG3" s="620"/>
      <c r="ISH3" s="620"/>
      <c r="ISI3" s="620"/>
      <c r="ISJ3" s="620"/>
      <c r="ISK3" s="620"/>
      <c r="ISL3" s="620"/>
      <c r="ISM3" s="620"/>
      <c r="ISN3" s="620"/>
      <c r="ISO3" s="620"/>
      <c r="ISP3" s="620"/>
      <c r="ISQ3" s="620"/>
      <c r="ISR3" s="620"/>
      <c r="ISS3" s="620"/>
      <c r="IST3" s="620"/>
      <c r="ISU3" s="620"/>
      <c r="ISV3" s="620"/>
      <c r="ISW3" s="620"/>
      <c r="ISX3" s="620"/>
      <c r="ISY3" s="620"/>
      <c r="ISZ3" s="620"/>
      <c r="ITA3" s="620"/>
      <c r="ITB3" s="620"/>
      <c r="ITC3" s="620"/>
      <c r="ITD3" s="620"/>
      <c r="ITE3" s="620"/>
      <c r="ITF3" s="620"/>
      <c r="ITG3" s="620"/>
      <c r="ITH3" s="620"/>
      <c r="ITI3" s="620"/>
      <c r="ITJ3" s="620"/>
      <c r="ITK3" s="620"/>
      <c r="ITL3" s="620"/>
      <c r="ITM3" s="620"/>
      <c r="ITN3" s="620"/>
      <c r="ITO3" s="620"/>
      <c r="ITP3" s="620"/>
      <c r="ITQ3" s="620"/>
      <c r="ITR3" s="620"/>
      <c r="ITS3" s="620"/>
      <c r="ITT3" s="620"/>
      <c r="ITU3" s="620"/>
      <c r="ITV3" s="620"/>
      <c r="ITW3" s="620"/>
      <c r="ITX3" s="620"/>
      <c r="ITY3" s="620"/>
      <c r="ITZ3" s="620"/>
      <c r="IUA3" s="620"/>
      <c r="IUB3" s="620"/>
      <c r="IUC3" s="620"/>
      <c r="IUD3" s="620"/>
      <c r="IUE3" s="620"/>
      <c r="IUF3" s="620"/>
      <c r="IUG3" s="620"/>
      <c r="IUH3" s="620"/>
      <c r="IUI3" s="620"/>
      <c r="IUJ3" s="620"/>
      <c r="IUK3" s="620"/>
      <c r="IUL3" s="620"/>
      <c r="IUM3" s="620"/>
      <c r="IUN3" s="620"/>
      <c r="IUO3" s="620"/>
      <c r="IUP3" s="620"/>
      <c r="IUQ3" s="620"/>
      <c r="IUR3" s="620"/>
      <c r="IUS3" s="620"/>
      <c r="IUT3" s="620"/>
      <c r="IUU3" s="620"/>
      <c r="IUV3" s="620"/>
      <c r="IUW3" s="620"/>
      <c r="IUX3" s="620"/>
      <c r="IUY3" s="620"/>
      <c r="IUZ3" s="620"/>
      <c r="IVA3" s="620"/>
      <c r="IVB3" s="620"/>
      <c r="IVC3" s="620"/>
      <c r="IVD3" s="620"/>
      <c r="IVE3" s="620"/>
      <c r="IVF3" s="620"/>
      <c r="IVG3" s="620"/>
      <c r="IVH3" s="620"/>
      <c r="IVI3" s="620"/>
      <c r="IVJ3" s="620"/>
      <c r="IVK3" s="620"/>
      <c r="IVL3" s="620"/>
      <c r="IVM3" s="620"/>
      <c r="IVN3" s="620"/>
      <c r="IVO3" s="620"/>
      <c r="IVP3" s="620"/>
      <c r="IVQ3" s="620"/>
      <c r="IVR3" s="620"/>
      <c r="IVS3" s="620"/>
      <c r="IVT3" s="620"/>
      <c r="IVU3" s="620"/>
      <c r="IVV3" s="620"/>
      <c r="IVW3" s="620"/>
      <c r="IVX3" s="620"/>
      <c r="IVY3" s="620"/>
      <c r="IVZ3" s="620"/>
      <c r="IWA3" s="620"/>
      <c r="IWB3" s="620"/>
      <c r="IWC3" s="620"/>
      <c r="IWD3" s="620"/>
      <c r="IWE3" s="620"/>
      <c r="IWF3" s="620"/>
      <c r="IWG3" s="620"/>
      <c r="IWH3" s="620"/>
      <c r="IWI3" s="620"/>
      <c r="IWJ3" s="620"/>
      <c r="IWK3" s="620"/>
      <c r="IWL3" s="620"/>
      <c r="IWM3" s="620"/>
      <c r="IWN3" s="620"/>
      <c r="IWO3" s="620"/>
      <c r="IWP3" s="620"/>
      <c r="IWQ3" s="620"/>
      <c r="IWR3" s="620"/>
      <c r="IWS3" s="620"/>
      <c r="IWT3" s="620"/>
      <c r="IWU3" s="620"/>
      <c r="IWV3" s="620"/>
      <c r="IWW3" s="620"/>
      <c r="IWX3" s="620"/>
      <c r="IWY3" s="620"/>
      <c r="IWZ3" s="620"/>
      <c r="IXA3" s="620"/>
      <c r="IXB3" s="620"/>
      <c r="IXC3" s="620"/>
      <c r="IXD3" s="620"/>
      <c r="IXE3" s="620"/>
      <c r="IXF3" s="620"/>
      <c r="IXG3" s="620"/>
      <c r="IXH3" s="620"/>
      <c r="IXI3" s="620"/>
      <c r="IXJ3" s="620"/>
      <c r="IXK3" s="620"/>
      <c r="IXL3" s="620"/>
      <c r="IXM3" s="620"/>
      <c r="IXN3" s="620"/>
      <c r="IXO3" s="620"/>
      <c r="IXP3" s="620"/>
      <c r="IXQ3" s="620"/>
      <c r="IXR3" s="620"/>
      <c r="IXS3" s="620"/>
      <c r="IXT3" s="620"/>
      <c r="IXU3" s="620"/>
      <c r="IXV3" s="620"/>
      <c r="IXW3" s="620"/>
      <c r="IXX3" s="620"/>
      <c r="IXY3" s="620"/>
      <c r="IXZ3" s="620"/>
      <c r="IYA3" s="620"/>
      <c r="IYB3" s="620"/>
      <c r="IYC3" s="620"/>
      <c r="IYD3" s="620"/>
      <c r="IYE3" s="620"/>
      <c r="IYF3" s="620"/>
      <c r="IYG3" s="620"/>
      <c r="IYH3" s="620"/>
      <c r="IYI3" s="620"/>
      <c r="IYJ3" s="620"/>
      <c r="IYK3" s="620"/>
      <c r="IYL3" s="620"/>
      <c r="IYM3" s="620"/>
      <c r="IYN3" s="620"/>
      <c r="IYO3" s="620"/>
      <c r="IYP3" s="620"/>
      <c r="IYQ3" s="620"/>
      <c r="IYR3" s="620"/>
      <c r="IYS3" s="620"/>
      <c r="IYT3" s="620"/>
      <c r="IYU3" s="620"/>
      <c r="IYV3" s="620"/>
      <c r="IYW3" s="620"/>
      <c r="IYX3" s="620"/>
      <c r="IYY3" s="620"/>
      <c r="IYZ3" s="620"/>
      <c r="IZA3" s="620"/>
      <c r="IZB3" s="620"/>
      <c r="IZC3" s="620"/>
      <c r="IZD3" s="620"/>
      <c r="IZE3" s="620"/>
      <c r="IZF3" s="620"/>
      <c r="IZG3" s="620"/>
      <c r="IZH3" s="620"/>
      <c r="IZI3" s="620"/>
      <c r="IZJ3" s="620"/>
      <c r="IZK3" s="620"/>
      <c r="IZL3" s="620"/>
      <c r="IZM3" s="620"/>
      <c r="IZN3" s="620"/>
      <c r="IZO3" s="620"/>
      <c r="IZP3" s="620"/>
      <c r="IZQ3" s="620"/>
      <c r="IZR3" s="620"/>
      <c r="IZS3" s="620"/>
      <c r="IZT3" s="620"/>
      <c r="IZU3" s="620"/>
      <c r="IZV3" s="620"/>
      <c r="IZW3" s="620"/>
      <c r="IZX3" s="620"/>
      <c r="IZY3" s="620"/>
      <c r="IZZ3" s="620"/>
      <c r="JAA3" s="620"/>
      <c r="JAB3" s="620"/>
      <c r="JAC3" s="620"/>
      <c r="JAD3" s="620"/>
      <c r="JAE3" s="620"/>
      <c r="JAF3" s="620"/>
      <c r="JAG3" s="620"/>
      <c r="JAH3" s="620"/>
      <c r="JAI3" s="620"/>
      <c r="JAJ3" s="620"/>
      <c r="JAK3" s="620"/>
      <c r="JAL3" s="620"/>
      <c r="JAM3" s="620"/>
      <c r="JAN3" s="620"/>
      <c r="JAO3" s="620"/>
      <c r="JAP3" s="620"/>
      <c r="JAQ3" s="620"/>
      <c r="JAR3" s="620"/>
      <c r="JAS3" s="620"/>
      <c r="JAT3" s="620"/>
      <c r="JAU3" s="620"/>
      <c r="JAV3" s="620"/>
      <c r="JAW3" s="620"/>
      <c r="JAX3" s="620"/>
      <c r="JAY3" s="620"/>
      <c r="JAZ3" s="620"/>
      <c r="JBA3" s="620"/>
      <c r="JBB3" s="620"/>
      <c r="JBC3" s="620"/>
      <c r="JBD3" s="620"/>
      <c r="JBE3" s="620"/>
      <c r="JBF3" s="620"/>
      <c r="JBG3" s="620"/>
      <c r="JBH3" s="620"/>
      <c r="JBI3" s="620"/>
      <c r="JBJ3" s="620"/>
      <c r="JBK3" s="620"/>
      <c r="JBL3" s="620"/>
      <c r="JBM3" s="620"/>
      <c r="JBN3" s="620"/>
      <c r="JBO3" s="620"/>
      <c r="JBP3" s="620"/>
      <c r="JBQ3" s="620"/>
      <c r="JBR3" s="620"/>
      <c r="JBS3" s="620"/>
      <c r="JBT3" s="620"/>
      <c r="JBU3" s="620"/>
      <c r="JBV3" s="620"/>
      <c r="JBW3" s="620"/>
      <c r="JBX3" s="620"/>
      <c r="JBY3" s="620"/>
      <c r="JBZ3" s="620"/>
      <c r="JCA3" s="620"/>
      <c r="JCB3" s="620"/>
      <c r="JCC3" s="620"/>
      <c r="JCD3" s="620"/>
      <c r="JCE3" s="620"/>
      <c r="JCF3" s="620"/>
      <c r="JCG3" s="620"/>
      <c r="JCH3" s="620"/>
      <c r="JCI3" s="620"/>
      <c r="JCJ3" s="620"/>
      <c r="JCK3" s="620"/>
      <c r="JCL3" s="620"/>
      <c r="JCM3" s="620"/>
      <c r="JCN3" s="620"/>
      <c r="JCO3" s="620"/>
      <c r="JCP3" s="620"/>
      <c r="JCQ3" s="620"/>
      <c r="JCR3" s="620"/>
      <c r="JCS3" s="620"/>
      <c r="JCT3" s="620"/>
      <c r="JCU3" s="620"/>
      <c r="JCV3" s="620"/>
      <c r="JCW3" s="620"/>
      <c r="JCX3" s="620"/>
      <c r="JCY3" s="620"/>
      <c r="JCZ3" s="620"/>
      <c r="JDA3" s="620"/>
      <c r="JDB3" s="620"/>
      <c r="JDC3" s="620"/>
      <c r="JDD3" s="620"/>
      <c r="JDE3" s="620"/>
      <c r="JDF3" s="620"/>
      <c r="JDG3" s="620"/>
      <c r="JDH3" s="620"/>
      <c r="JDI3" s="620"/>
      <c r="JDJ3" s="620"/>
      <c r="JDK3" s="620"/>
      <c r="JDL3" s="620"/>
      <c r="JDM3" s="620"/>
      <c r="JDN3" s="620"/>
      <c r="JDO3" s="620"/>
      <c r="JDP3" s="620"/>
      <c r="JDQ3" s="620"/>
      <c r="JDR3" s="620"/>
      <c r="JDS3" s="620"/>
      <c r="JDT3" s="620"/>
      <c r="JDU3" s="620"/>
      <c r="JDV3" s="620"/>
      <c r="JDW3" s="620"/>
      <c r="JDX3" s="620"/>
      <c r="JDY3" s="620"/>
      <c r="JDZ3" s="620"/>
      <c r="JEA3" s="620"/>
      <c r="JEB3" s="620"/>
      <c r="JEC3" s="620"/>
      <c r="JED3" s="620"/>
      <c r="JEE3" s="620"/>
      <c r="JEF3" s="620"/>
      <c r="JEG3" s="620"/>
      <c r="JEH3" s="620"/>
      <c r="JEI3" s="620"/>
      <c r="JEJ3" s="620"/>
      <c r="JEK3" s="620"/>
      <c r="JEL3" s="620"/>
      <c r="JEM3" s="620"/>
      <c r="JEN3" s="620"/>
      <c r="JEO3" s="620"/>
      <c r="JEP3" s="620"/>
      <c r="JEQ3" s="620"/>
      <c r="JER3" s="620"/>
      <c r="JES3" s="620"/>
      <c r="JET3" s="620"/>
      <c r="JEU3" s="620"/>
      <c r="JEV3" s="620"/>
      <c r="JEW3" s="620"/>
      <c r="JEX3" s="620"/>
      <c r="JEY3" s="620"/>
      <c r="JEZ3" s="620"/>
      <c r="JFA3" s="620"/>
      <c r="JFB3" s="620"/>
      <c r="JFC3" s="620"/>
      <c r="JFD3" s="620"/>
      <c r="JFE3" s="620"/>
      <c r="JFF3" s="620"/>
      <c r="JFG3" s="620"/>
      <c r="JFH3" s="620"/>
      <c r="JFI3" s="620"/>
      <c r="JFJ3" s="620"/>
      <c r="JFK3" s="620"/>
      <c r="JFL3" s="620"/>
      <c r="JFM3" s="620"/>
      <c r="JFN3" s="620"/>
      <c r="JFO3" s="620"/>
      <c r="JFP3" s="620"/>
      <c r="JFQ3" s="620"/>
      <c r="JFR3" s="620"/>
      <c r="JFS3" s="620"/>
      <c r="JFT3" s="620"/>
      <c r="JFU3" s="620"/>
      <c r="JFV3" s="620"/>
      <c r="JFW3" s="620"/>
      <c r="JFX3" s="620"/>
      <c r="JFY3" s="620"/>
      <c r="JFZ3" s="620"/>
      <c r="JGA3" s="620"/>
      <c r="JGB3" s="620"/>
      <c r="JGC3" s="620"/>
      <c r="JGD3" s="620"/>
      <c r="JGE3" s="620"/>
      <c r="JGF3" s="620"/>
      <c r="JGG3" s="620"/>
      <c r="JGH3" s="620"/>
      <c r="JGI3" s="620"/>
      <c r="JGJ3" s="620"/>
      <c r="JGK3" s="620"/>
      <c r="JGL3" s="620"/>
      <c r="JGM3" s="620"/>
      <c r="JGN3" s="620"/>
      <c r="JGO3" s="620"/>
      <c r="JGP3" s="620"/>
      <c r="JGQ3" s="620"/>
      <c r="JGR3" s="620"/>
      <c r="JGS3" s="620"/>
      <c r="JGT3" s="620"/>
      <c r="JGU3" s="620"/>
      <c r="JGV3" s="620"/>
      <c r="JGW3" s="620"/>
      <c r="JGX3" s="620"/>
      <c r="JGY3" s="620"/>
      <c r="JGZ3" s="620"/>
      <c r="JHA3" s="620"/>
      <c r="JHB3" s="620"/>
      <c r="JHC3" s="620"/>
      <c r="JHD3" s="620"/>
      <c r="JHE3" s="620"/>
      <c r="JHF3" s="620"/>
      <c r="JHG3" s="620"/>
      <c r="JHH3" s="620"/>
      <c r="JHI3" s="620"/>
      <c r="JHJ3" s="620"/>
      <c r="JHK3" s="620"/>
      <c r="JHL3" s="620"/>
      <c r="JHM3" s="620"/>
      <c r="JHN3" s="620"/>
      <c r="JHO3" s="620"/>
      <c r="JHP3" s="620"/>
      <c r="JHQ3" s="620"/>
      <c r="JHR3" s="620"/>
      <c r="JHS3" s="620"/>
      <c r="JHT3" s="620"/>
      <c r="JHU3" s="620"/>
      <c r="JHV3" s="620"/>
      <c r="JHW3" s="620"/>
      <c r="JHX3" s="620"/>
      <c r="JHY3" s="620"/>
      <c r="JHZ3" s="620"/>
      <c r="JIA3" s="620"/>
      <c r="JIB3" s="620"/>
      <c r="JIC3" s="620"/>
      <c r="JID3" s="620"/>
      <c r="JIE3" s="620"/>
      <c r="JIF3" s="620"/>
      <c r="JIG3" s="620"/>
      <c r="JIH3" s="620"/>
      <c r="JII3" s="620"/>
      <c r="JIJ3" s="620"/>
      <c r="JIK3" s="620"/>
      <c r="JIL3" s="620"/>
      <c r="JIM3" s="620"/>
      <c r="JIN3" s="620"/>
      <c r="JIO3" s="620"/>
      <c r="JIP3" s="620"/>
      <c r="JIQ3" s="620"/>
      <c r="JIR3" s="620"/>
      <c r="JIS3" s="620"/>
      <c r="JIT3" s="620"/>
      <c r="JIU3" s="620"/>
      <c r="JIV3" s="620"/>
      <c r="JIW3" s="620"/>
      <c r="JIX3" s="620"/>
      <c r="JIY3" s="620"/>
      <c r="JIZ3" s="620"/>
      <c r="JJA3" s="620"/>
      <c r="JJB3" s="620"/>
      <c r="JJC3" s="620"/>
      <c r="JJD3" s="620"/>
      <c r="JJE3" s="620"/>
      <c r="JJF3" s="620"/>
      <c r="JJG3" s="620"/>
      <c r="JJH3" s="620"/>
      <c r="JJI3" s="620"/>
      <c r="JJJ3" s="620"/>
      <c r="JJK3" s="620"/>
      <c r="JJL3" s="620"/>
      <c r="JJM3" s="620"/>
      <c r="JJN3" s="620"/>
      <c r="JJO3" s="620"/>
      <c r="JJP3" s="620"/>
      <c r="JJQ3" s="620"/>
      <c r="JJR3" s="620"/>
      <c r="JJS3" s="620"/>
      <c r="JJT3" s="620"/>
      <c r="JJU3" s="620"/>
      <c r="JJV3" s="620"/>
      <c r="JJW3" s="620"/>
      <c r="JJX3" s="620"/>
      <c r="JJY3" s="620"/>
      <c r="JJZ3" s="620"/>
      <c r="JKA3" s="620"/>
      <c r="JKB3" s="620"/>
      <c r="JKC3" s="620"/>
      <c r="JKD3" s="620"/>
      <c r="JKE3" s="620"/>
      <c r="JKF3" s="620"/>
      <c r="JKG3" s="620"/>
      <c r="JKH3" s="620"/>
      <c r="JKI3" s="620"/>
      <c r="JKJ3" s="620"/>
      <c r="JKK3" s="620"/>
      <c r="JKL3" s="620"/>
      <c r="JKM3" s="620"/>
      <c r="JKN3" s="620"/>
      <c r="JKO3" s="620"/>
      <c r="JKP3" s="620"/>
      <c r="JKQ3" s="620"/>
      <c r="JKR3" s="620"/>
      <c r="JKS3" s="620"/>
      <c r="JKT3" s="620"/>
      <c r="JKU3" s="620"/>
      <c r="JKV3" s="620"/>
      <c r="JKW3" s="620"/>
      <c r="JKX3" s="620"/>
      <c r="JKY3" s="620"/>
      <c r="JKZ3" s="620"/>
      <c r="JLA3" s="620"/>
      <c r="JLB3" s="620"/>
      <c r="JLC3" s="620"/>
      <c r="JLD3" s="620"/>
      <c r="JLE3" s="620"/>
      <c r="JLF3" s="620"/>
      <c r="JLG3" s="620"/>
      <c r="JLH3" s="620"/>
      <c r="JLI3" s="620"/>
      <c r="JLJ3" s="620"/>
      <c r="JLK3" s="620"/>
      <c r="JLL3" s="620"/>
      <c r="JLM3" s="620"/>
      <c r="JLN3" s="620"/>
      <c r="JLO3" s="620"/>
      <c r="JLP3" s="620"/>
      <c r="JLQ3" s="620"/>
      <c r="JLR3" s="620"/>
      <c r="JLS3" s="620"/>
      <c r="JLT3" s="620"/>
      <c r="JLU3" s="620"/>
      <c r="JLV3" s="620"/>
      <c r="JLW3" s="620"/>
      <c r="JLX3" s="620"/>
      <c r="JLY3" s="620"/>
      <c r="JLZ3" s="620"/>
      <c r="JMA3" s="620"/>
      <c r="JMB3" s="620"/>
      <c r="JMC3" s="620"/>
      <c r="JMD3" s="620"/>
      <c r="JME3" s="620"/>
      <c r="JMF3" s="620"/>
      <c r="JMG3" s="620"/>
      <c r="JMH3" s="620"/>
      <c r="JMI3" s="620"/>
      <c r="JMJ3" s="620"/>
      <c r="JMK3" s="620"/>
      <c r="JML3" s="620"/>
      <c r="JMM3" s="620"/>
      <c r="JMN3" s="620"/>
      <c r="JMO3" s="620"/>
      <c r="JMP3" s="620"/>
      <c r="JMQ3" s="620"/>
      <c r="JMR3" s="620"/>
      <c r="JMS3" s="620"/>
      <c r="JMT3" s="620"/>
      <c r="JMU3" s="620"/>
      <c r="JMV3" s="620"/>
      <c r="JMW3" s="620"/>
      <c r="JMX3" s="620"/>
      <c r="JMY3" s="620"/>
      <c r="JMZ3" s="620"/>
      <c r="JNA3" s="620"/>
      <c r="JNB3" s="620"/>
      <c r="JNC3" s="620"/>
      <c r="JND3" s="620"/>
      <c r="JNE3" s="620"/>
      <c r="JNF3" s="620"/>
      <c r="JNG3" s="620"/>
      <c r="JNH3" s="620"/>
      <c r="JNI3" s="620"/>
      <c r="JNJ3" s="620"/>
      <c r="JNK3" s="620"/>
      <c r="JNL3" s="620"/>
      <c r="JNM3" s="620"/>
      <c r="JNN3" s="620"/>
      <c r="JNO3" s="620"/>
      <c r="JNP3" s="620"/>
      <c r="JNQ3" s="620"/>
      <c r="JNR3" s="620"/>
      <c r="JNS3" s="620"/>
      <c r="JNT3" s="620"/>
      <c r="JNU3" s="620"/>
      <c r="JNV3" s="620"/>
      <c r="JNW3" s="620"/>
      <c r="JNX3" s="620"/>
      <c r="JNY3" s="620"/>
      <c r="JNZ3" s="620"/>
      <c r="JOA3" s="620"/>
      <c r="JOB3" s="620"/>
      <c r="JOC3" s="620"/>
      <c r="JOD3" s="620"/>
      <c r="JOE3" s="620"/>
      <c r="JOF3" s="620"/>
      <c r="JOG3" s="620"/>
      <c r="JOH3" s="620"/>
      <c r="JOI3" s="620"/>
      <c r="JOJ3" s="620"/>
      <c r="JOK3" s="620"/>
      <c r="JOL3" s="620"/>
      <c r="JOM3" s="620"/>
      <c r="JON3" s="620"/>
      <c r="JOO3" s="620"/>
      <c r="JOP3" s="620"/>
      <c r="JOQ3" s="620"/>
      <c r="JOR3" s="620"/>
      <c r="JOS3" s="620"/>
      <c r="JOT3" s="620"/>
      <c r="JOU3" s="620"/>
      <c r="JOV3" s="620"/>
      <c r="JOW3" s="620"/>
      <c r="JOX3" s="620"/>
      <c r="JOY3" s="620"/>
      <c r="JOZ3" s="620"/>
      <c r="JPA3" s="620"/>
      <c r="JPB3" s="620"/>
      <c r="JPC3" s="620"/>
      <c r="JPD3" s="620"/>
      <c r="JPE3" s="620"/>
      <c r="JPF3" s="620"/>
      <c r="JPG3" s="620"/>
      <c r="JPH3" s="620"/>
      <c r="JPI3" s="620"/>
      <c r="JPJ3" s="620"/>
      <c r="JPK3" s="620"/>
      <c r="JPL3" s="620"/>
      <c r="JPM3" s="620"/>
      <c r="JPN3" s="620"/>
      <c r="JPO3" s="620"/>
      <c r="JPP3" s="620"/>
      <c r="JPQ3" s="620"/>
      <c r="JPR3" s="620"/>
      <c r="JPS3" s="620"/>
      <c r="JPT3" s="620"/>
      <c r="JPU3" s="620"/>
      <c r="JPV3" s="620"/>
      <c r="JPW3" s="620"/>
      <c r="JPX3" s="620"/>
      <c r="JPY3" s="620"/>
      <c r="JPZ3" s="620"/>
      <c r="JQA3" s="620"/>
      <c r="JQB3" s="620"/>
      <c r="JQC3" s="620"/>
      <c r="JQD3" s="620"/>
      <c r="JQE3" s="620"/>
      <c r="JQF3" s="620"/>
      <c r="JQG3" s="620"/>
      <c r="JQH3" s="620"/>
      <c r="JQI3" s="620"/>
      <c r="JQJ3" s="620"/>
      <c r="JQK3" s="620"/>
      <c r="JQL3" s="620"/>
      <c r="JQM3" s="620"/>
      <c r="JQN3" s="620"/>
      <c r="JQO3" s="620"/>
      <c r="JQP3" s="620"/>
      <c r="JQQ3" s="620"/>
      <c r="JQR3" s="620"/>
      <c r="JQS3" s="620"/>
      <c r="JQT3" s="620"/>
      <c r="JQU3" s="620"/>
      <c r="JQV3" s="620"/>
      <c r="JQW3" s="620"/>
      <c r="JQX3" s="620"/>
      <c r="JQY3" s="620"/>
      <c r="JQZ3" s="620"/>
      <c r="JRA3" s="620"/>
      <c r="JRB3" s="620"/>
      <c r="JRC3" s="620"/>
      <c r="JRD3" s="620"/>
      <c r="JRE3" s="620"/>
      <c r="JRF3" s="620"/>
      <c r="JRG3" s="620"/>
      <c r="JRH3" s="620"/>
      <c r="JRI3" s="620"/>
      <c r="JRJ3" s="620"/>
      <c r="JRK3" s="620"/>
      <c r="JRL3" s="620"/>
      <c r="JRM3" s="620"/>
      <c r="JRN3" s="620"/>
      <c r="JRO3" s="620"/>
      <c r="JRP3" s="620"/>
      <c r="JRQ3" s="620"/>
      <c r="JRR3" s="620"/>
      <c r="JRS3" s="620"/>
      <c r="JRT3" s="620"/>
      <c r="JRU3" s="620"/>
      <c r="JRV3" s="620"/>
      <c r="JRW3" s="620"/>
      <c r="JRX3" s="620"/>
      <c r="JRY3" s="620"/>
      <c r="JRZ3" s="620"/>
      <c r="JSA3" s="620"/>
      <c r="JSB3" s="620"/>
      <c r="JSC3" s="620"/>
      <c r="JSD3" s="620"/>
      <c r="JSE3" s="620"/>
      <c r="JSF3" s="620"/>
      <c r="JSG3" s="620"/>
      <c r="JSH3" s="620"/>
      <c r="JSI3" s="620"/>
      <c r="JSJ3" s="620"/>
      <c r="JSK3" s="620"/>
      <c r="JSL3" s="620"/>
      <c r="JSM3" s="620"/>
      <c r="JSN3" s="620"/>
      <c r="JSO3" s="620"/>
      <c r="JSP3" s="620"/>
      <c r="JSQ3" s="620"/>
      <c r="JSR3" s="620"/>
      <c r="JSS3" s="620"/>
      <c r="JST3" s="620"/>
      <c r="JSU3" s="620"/>
      <c r="JSV3" s="620"/>
      <c r="JSW3" s="620"/>
      <c r="JSX3" s="620"/>
      <c r="JSY3" s="620"/>
      <c r="JSZ3" s="620"/>
      <c r="JTA3" s="620"/>
      <c r="JTB3" s="620"/>
      <c r="JTC3" s="620"/>
      <c r="JTD3" s="620"/>
      <c r="JTE3" s="620"/>
      <c r="JTF3" s="620"/>
      <c r="JTG3" s="620"/>
      <c r="JTH3" s="620"/>
      <c r="JTI3" s="620"/>
      <c r="JTJ3" s="620"/>
      <c r="JTK3" s="620"/>
      <c r="JTL3" s="620"/>
      <c r="JTM3" s="620"/>
      <c r="JTN3" s="620"/>
      <c r="JTO3" s="620"/>
      <c r="JTP3" s="620"/>
      <c r="JTQ3" s="620"/>
      <c r="JTR3" s="620"/>
      <c r="JTS3" s="620"/>
      <c r="JTT3" s="620"/>
      <c r="JTU3" s="620"/>
      <c r="JTV3" s="620"/>
      <c r="JTW3" s="620"/>
      <c r="JTX3" s="620"/>
      <c r="JTY3" s="620"/>
      <c r="JTZ3" s="620"/>
      <c r="JUA3" s="620"/>
      <c r="JUB3" s="620"/>
      <c r="JUC3" s="620"/>
      <c r="JUD3" s="620"/>
      <c r="JUE3" s="620"/>
      <c r="JUF3" s="620"/>
      <c r="JUG3" s="620"/>
      <c r="JUH3" s="620"/>
      <c r="JUI3" s="620"/>
      <c r="JUJ3" s="620"/>
      <c r="JUK3" s="620"/>
      <c r="JUL3" s="620"/>
      <c r="JUM3" s="620"/>
      <c r="JUN3" s="620"/>
      <c r="JUO3" s="620"/>
      <c r="JUP3" s="620"/>
      <c r="JUQ3" s="620"/>
      <c r="JUR3" s="620"/>
      <c r="JUS3" s="620"/>
      <c r="JUT3" s="620"/>
      <c r="JUU3" s="620"/>
      <c r="JUV3" s="620"/>
      <c r="JUW3" s="620"/>
      <c r="JUX3" s="620"/>
      <c r="JUY3" s="620"/>
      <c r="JUZ3" s="620"/>
      <c r="JVA3" s="620"/>
      <c r="JVB3" s="620"/>
      <c r="JVC3" s="620"/>
      <c r="JVD3" s="620"/>
      <c r="JVE3" s="620"/>
      <c r="JVF3" s="620"/>
      <c r="JVG3" s="620"/>
      <c r="JVH3" s="620"/>
      <c r="JVI3" s="620"/>
      <c r="JVJ3" s="620"/>
      <c r="JVK3" s="620"/>
      <c r="JVL3" s="620"/>
      <c r="JVM3" s="620"/>
      <c r="JVN3" s="620"/>
      <c r="JVO3" s="620"/>
      <c r="JVP3" s="620"/>
      <c r="JVQ3" s="620"/>
      <c r="JVR3" s="620"/>
      <c r="JVS3" s="620"/>
      <c r="JVT3" s="620"/>
      <c r="JVU3" s="620"/>
      <c r="JVV3" s="620"/>
      <c r="JVW3" s="620"/>
      <c r="JVX3" s="620"/>
      <c r="JVY3" s="620"/>
      <c r="JVZ3" s="620"/>
      <c r="JWA3" s="620"/>
      <c r="JWB3" s="620"/>
      <c r="JWC3" s="620"/>
      <c r="JWD3" s="620"/>
      <c r="JWE3" s="620"/>
      <c r="JWF3" s="620"/>
      <c r="JWG3" s="620"/>
      <c r="JWH3" s="620"/>
      <c r="JWI3" s="620"/>
      <c r="JWJ3" s="620"/>
      <c r="JWK3" s="620"/>
      <c r="JWL3" s="620"/>
      <c r="JWM3" s="620"/>
      <c r="JWN3" s="620"/>
      <c r="JWO3" s="620"/>
      <c r="JWP3" s="620"/>
      <c r="JWQ3" s="620"/>
      <c r="JWR3" s="620"/>
      <c r="JWS3" s="620"/>
      <c r="JWT3" s="620"/>
      <c r="JWU3" s="620"/>
      <c r="JWV3" s="620"/>
      <c r="JWW3" s="620"/>
      <c r="JWX3" s="620"/>
      <c r="JWY3" s="620"/>
      <c r="JWZ3" s="620"/>
      <c r="JXA3" s="620"/>
      <c r="JXB3" s="620"/>
      <c r="JXC3" s="620"/>
      <c r="JXD3" s="620"/>
      <c r="JXE3" s="620"/>
      <c r="JXF3" s="620"/>
      <c r="JXG3" s="620"/>
      <c r="JXH3" s="620"/>
      <c r="JXI3" s="620"/>
      <c r="JXJ3" s="620"/>
      <c r="JXK3" s="620"/>
      <c r="JXL3" s="620"/>
      <c r="JXM3" s="620"/>
      <c r="JXN3" s="620"/>
      <c r="JXO3" s="620"/>
      <c r="JXP3" s="620"/>
      <c r="JXQ3" s="620"/>
      <c r="JXR3" s="620"/>
      <c r="JXS3" s="620"/>
      <c r="JXT3" s="620"/>
      <c r="JXU3" s="620"/>
      <c r="JXV3" s="620"/>
      <c r="JXW3" s="620"/>
      <c r="JXX3" s="620"/>
      <c r="JXY3" s="620"/>
      <c r="JXZ3" s="620"/>
      <c r="JYA3" s="620"/>
      <c r="JYB3" s="620"/>
      <c r="JYC3" s="620"/>
      <c r="JYD3" s="620"/>
      <c r="JYE3" s="620"/>
      <c r="JYF3" s="620"/>
      <c r="JYG3" s="620"/>
      <c r="JYH3" s="620"/>
      <c r="JYI3" s="620"/>
      <c r="JYJ3" s="620"/>
      <c r="JYK3" s="620"/>
      <c r="JYL3" s="620"/>
      <c r="JYM3" s="620"/>
      <c r="JYN3" s="620"/>
      <c r="JYO3" s="620"/>
      <c r="JYP3" s="620"/>
      <c r="JYQ3" s="620"/>
      <c r="JYR3" s="620"/>
      <c r="JYS3" s="620"/>
      <c r="JYT3" s="620"/>
      <c r="JYU3" s="620"/>
      <c r="JYV3" s="620"/>
      <c r="JYW3" s="620"/>
      <c r="JYX3" s="620"/>
      <c r="JYY3" s="620"/>
      <c r="JYZ3" s="620"/>
      <c r="JZA3" s="620"/>
      <c r="JZB3" s="620"/>
      <c r="JZC3" s="620"/>
      <c r="JZD3" s="620"/>
      <c r="JZE3" s="620"/>
      <c r="JZF3" s="620"/>
      <c r="JZG3" s="620"/>
      <c r="JZH3" s="620"/>
      <c r="JZI3" s="620"/>
      <c r="JZJ3" s="620"/>
      <c r="JZK3" s="620"/>
      <c r="JZL3" s="620"/>
      <c r="JZM3" s="620"/>
      <c r="JZN3" s="620"/>
      <c r="JZO3" s="620"/>
      <c r="JZP3" s="620"/>
      <c r="JZQ3" s="620"/>
      <c r="JZR3" s="620"/>
      <c r="JZS3" s="620"/>
      <c r="JZT3" s="620"/>
      <c r="JZU3" s="620"/>
      <c r="JZV3" s="620"/>
      <c r="JZW3" s="620"/>
      <c r="JZX3" s="620"/>
      <c r="JZY3" s="620"/>
      <c r="JZZ3" s="620"/>
      <c r="KAA3" s="620"/>
      <c r="KAB3" s="620"/>
      <c r="KAC3" s="620"/>
      <c r="KAD3" s="620"/>
      <c r="KAE3" s="620"/>
      <c r="KAF3" s="620"/>
      <c r="KAG3" s="620"/>
      <c r="KAH3" s="620"/>
      <c r="KAI3" s="620"/>
      <c r="KAJ3" s="620"/>
      <c r="KAK3" s="620"/>
      <c r="KAL3" s="620"/>
      <c r="KAM3" s="620"/>
      <c r="KAN3" s="620"/>
      <c r="KAO3" s="620"/>
      <c r="KAP3" s="620"/>
      <c r="KAQ3" s="620"/>
      <c r="KAR3" s="620"/>
      <c r="KAS3" s="620"/>
      <c r="KAT3" s="620"/>
      <c r="KAU3" s="620"/>
      <c r="KAV3" s="620"/>
      <c r="KAW3" s="620"/>
      <c r="KAX3" s="620"/>
      <c r="KAY3" s="620"/>
      <c r="KAZ3" s="620"/>
      <c r="KBA3" s="620"/>
      <c r="KBB3" s="620"/>
      <c r="KBC3" s="620"/>
      <c r="KBD3" s="620"/>
      <c r="KBE3" s="620"/>
      <c r="KBF3" s="620"/>
      <c r="KBG3" s="620"/>
      <c r="KBH3" s="620"/>
      <c r="KBI3" s="620"/>
      <c r="KBJ3" s="620"/>
      <c r="KBK3" s="620"/>
      <c r="KBL3" s="620"/>
      <c r="KBM3" s="620"/>
      <c r="KBN3" s="620"/>
      <c r="KBO3" s="620"/>
      <c r="KBP3" s="620"/>
      <c r="KBQ3" s="620"/>
      <c r="KBR3" s="620"/>
      <c r="KBS3" s="620"/>
      <c r="KBT3" s="620"/>
      <c r="KBU3" s="620"/>
      <c r="KBV3" s="620"/>
      <c r="KBW3" s="620"/>
      <c r="KBX3" s="620"/>
      <c r="KBY3" s="620"/>
      <c r="KBZ3" s="620"/>
      <c r="KCA3" s="620"/>
      <c r="KCB3" s="620"/>
      <c r="KCC3" s="620"/>
      <c r="KCD3" s="620"/>
      <c r="KCE3" s="620"/>
      <c r="KCF3" s="620"/>
      <c r="KCG3" s="620"/>
      <c r="KCH3" s="620"/>
      <c r="KCI3" s="620"/>
      <c r="KCJ3" s="620"/>
      <c r="KCK3" s="620"/>
      <c r="KCL3" s="620"/>
      <c r="KCM3" s="620"/>
      <c r="KCN3" s="620"/>
      <c r="KCO3" s="620"/>
      <c r="KCP3" s="620"/>
      <c r="KCQ3" s="620"/>
      <c r="KCR3" s="620"/>
      <c r="KCS3" s="620"/>
      <c r="KCT3" s="620"/>
      <c r="KCU3" s="620"/>
      <c r="KCV3" s="620"/>
      <c r="KCW3" s="620"/>
      <c r="KCX3" s="620"/>
      <c r="KCY3" s="620"/>
      <c r="KCZ3" s="620"/>
      <c r="KDA3" s="620"/>
      <c r="KDB3" s="620"/>
      <c r="KDC3" s="620"/>
      <c r="KDD3" s="620"/>
      <c r="KDE3" s="620"/>
      <c r="KDF3" s="620"/>
      <c r="KDG3" s="620"/>
      <c r="KDH3" s="620"/>
      <c r="KDI3" s="620"/>
      <c r="KDJ3" s="620"/>
      <c r="KDK3" s="620"/>
      <c r="KDL3" s="620"/>
      <c r="KDM3" s="620"/>
      <c r="KDN3" s="620"/>
      <c r="KDO3" s="620"/>
      <c r="KDP3" s="620"/>
      <c r="KDQ3" s="620"/>
      <c r="KDR3" s="620"/>
      <c r="KDS3" s="620"/>
      <c r="KDT3" s="620"/>
      <c r="KDU3" s="620"/>
      <c r="KDV3" s="620"/>
      <c r="KDW3" s="620"/>
      <c r="KDX3" s="620"/>
      <c r="KDY3" s="620"/>
      <c r="KDZ3" s="620"/>
      <c r="KEA3" s="620"/>
      <c r="KEB3" s="620"/>
      <c r="KEC3" s="620"/>
      <c r="KED3" s="620"/>
      <c r="KEE3" s="620"/>
      <c r="KEF3" s="620"/>
      <c r="KEG3" s="620"/>
      <c r="KEH3" s="620"/>
      <c r="KEI3" s="620"/>
      <c r="KEJ3" s="620"/>
      <c r="KEK3" s="620"/>
      <c r="KEL3" s="620"/>
      <c r="KEM3" s="620"/>
      <c r="KEN3" s="620"/>
      <c r="KEO3" s="620"/>
      <c r="KEP3" s="620"/>
      <c r="KEQ3" s="620"/>
      <c r="KER3" s="620"/>
      <c r="KES3" s="620"/>
      <c r="KET3" s="620"/>
      <c r="KEU3" s="620"/>
      <c r="KEV3" s="620"/>
      <c r="KEW3" s="620"/>
      <c r="KEX3" s="620"/>
      <c r="KEY3" s="620"/>
      <c r="KEZ3" s="620"/>
      <c r="KFA3" s="620"/>
      <c r="KFB3" s="620"/>
      <c r="KFC3" s="620"/>
      <c r="KFD3" s="620"/>
      <c r="KFE3" s="620"/>
      <c r="KFF3" s="620"/>
      <c r="KFG3" s="620"/>
      <c r="KFH3" s="620"/>
      <c r="KFI3" s="620"/>
      <c r="KFJ3" s="620"/>
      <c r="KFK3" s="620"/>
      <c r="KFL3" s="620"/>
      <c r="KFM3" s="620"/>
      <c r="KFN3" s="620"/>
      <c r="KFO3" s="620"/>
      <c r="KFP3" s="620"/>
      <c r="KFQ3" s="620"/>
      <c r="KFR3" s="620"/>
      <c r="KFS3" s="620"/>
      <c r="KFT3" s="620"/>
      <c r="KFU3" s="620"/>
      <c r="KFV3" s="620"/>
      <c r="KFW3" s="620"/>
      <c r="KFX3" s="620"/>
      <c r="KFY3" s="620"/>
      <c r="KFZ3" s="620"/>
      <c r="KGA3" s="620"/>
      <c r="KGB3" s="620"/>
      <c r="KGC3" s="620"/>
      <c r="KGD3" s="620"/>
      <c r="KGE3" s="620"/>
      <c r="KGF3" s="620"/>
      <c r="KGG3" s="620"/>
      <c r="KGH3" s="620"/>
      <c r="KGI3" s="620"/>
      <c r="KGJ3" s="620"/>
      <c r="KGK3" s="620"/>
      <c r="KGL3" s="620"/>
      <c r="KGM3" s="620"/>
      <c r="KGN3" s="620"/>
      <c r="KGO3" s="620"/>
      <c r="KGP3" s="620"/>
      <c r="KGQ3" s="620"/>
      <c r="KGR3" s="620"/>
      <c r="KGS3" s="620"/>
      <c r="KGT3" s="620"/>
      <c r="KGU3" s="620"/>
      <c r="KGV3" s="620"/>
      <c r="KGW3" s="620"/>
      <c r="KGX3" s="620"/>
      <c r="KGY3" s="620"/>
      <c r="KGZ3" s="620"/>
      <c r="KHA3" s="620"/>
      <c r="KHB3" s="620"/>
      <c r="KHC3" s="620"/>
      <c r="KHD3" s="620"/>
      <c r="KHE3" s="620"/>
      <c r="KHF3" s="620"/>
      <c r="KHG3" s="620"/>
      <c r="KHH3" s="620"/>
      <c r="KHI3" s="620"/>
      <c r="KHJ3" s="620"/>
      <c r="KHK3" s="620"/>
      <c r="KHL3" s="620"/>
      <c r="KHM3" s="620"/>
      <c r="KHN3" s="620"/>
      <c r="KHO3" s="620"/>
      <c r="KHP3" s="620"/>
      <c r="KHQ3" s="620"/>
      <c r="KHR3" s="620"/>
      <c r="KHS3" s="620"/>
      <c r="KHT3" s="620"/>
      <c r="KHU3" s="620"/>
      <c r="KHV3" s="620"/>
      <c r="KHW3" s="620"/>
      <c r="KHX3" s="620"/>
      <c r="KHY3" s="620"/>
      <c r="KHZ3" s="620"/>
      <c r="KIA3" s="620"/>
      <c r="KIB3" s="620"/>
      <c r="KIC3" s="620"/>
      <c r="KID3" s="620"/>
      <c r="KIE3" s="620"/>
      <c r="KIF3" s="620"/>
      <c r="KIG3" s="620"/>
      <c r="KIH3" s="620"/>
      <c r="KII3" s="620"/>
      <c r="KIJ3" s="620"/>
      <c r="KIK3" s="620"/>
      <c r="KIL3" s="620"/>
      <c r="KIM3" s="620"/>
      <c r="KIN3" s="620"/>
      <c r="KIO3" s="620"/>
      <c r="KIP3" s="620"/>
      <c r="KIQ3" s="620"/>
      <c r="KIR3" s="620"/>
      <c r="KIS3" s="620"/>
      <c r="KIT3" s="620"/>
      <c r="KIU3" s="620"/>
      <c r="KIV3" s="620"/>
      <c r="KIW3" s="620"/>
      <c r="KIX3" s="620"/>
      <c r="KIY3" s="620"/>
      <c r="KIZ3" s="620"/>
      <c r="KJA3" s="620"/>
      <c r="KJB3" s="620"/>
      <c r="KJC3" s="620"/>
      <c r="KJD3" s="620"/>
      <c r="KJE3" s="620"/>
      <c r="KJF3" s="620"/>
      <c r="KJG3" s="620"/>
      <c r="KJH3" s="620"/>
      <c r="KJI3" s="620"/>
      <c r="KJJ3" s="620"/>
      <c r="KJK3" s="620"/>
      <c r="KJL3" s="620"/>
      <c r="KJM3" s="620"/>
      <c r="KJN3" s="620"/>
      <c r="KJO3" s="620"/>
      <c r="KJP3" s="620"/>
      <c r="KJQ3" s="620"/>
      <c r="KJR3" s="620"/>
      <c r="KJS3" s="620"/>
      <c r="KJT3" s="620"/>
      <c r="KJU3" s="620"/>
      <c r="KJV3" s="620"/>
      <c r="KJW3" s="620"/>
      <c r="KJX3" s="620"/>
      <c r="KJY3" s="620"/>
      <c r="KJZ3" s="620"/>
      <c r="KKA3" s="620"/>
      <c r="KKB3" s="620"/>
      <c r="KKC3" s="620"/>
      <c r="KKD3" s="620"/>
      <c r="KKE3" s="620"/>
      <c r="KKF3" s="620"/>
      <c r="KKG3" s="620"/>
      <c r="KKH3" s="620"/>
      <c r="KKI3" s="620"/>
      <c r="KKJ3" s="620"/>
      <c r="KKK3" s="620"/>
      <c r="KKL3" s="620"/>
      <c r="KKM3" s="620"/>
      <c r="KKN3" s="620"/>
      <c r="KKO3" s="620"/>
      <c r="KKP3" s="620"/>
      <c r="KKQ3" s="620"/>
      <c r="KKR3" s="620"/>
      <c r="KKS3" s="620"/>
      <c r="KKT3" s="620"/>
      <c r="KKU3" s="620"/>
      <c r="KKV3" s="620"/>
      <c r="KKW3" s="620"/>
      <c r="KKX3" s="620"/>
      <c r="KKY3" s="620"/>
      <c r="KKZ3" s="620"/>
      <c r="KLA3" s="620"/>
      <c r="KLB3" s="620"/>
      <c r="KLC3" s="620"/>
      <c r="KLD3" s="620"/>
      <c r="KLE3" s="620"/>
      <c r="KLF3" s="620"/>
      <c r="KLG3" s="620"/>
      <c r="KLH3" s="620"/>
      <c r="KLI3" s="620"/>
      <c r="KLJ3" s="620"/>
      <c r="KLK3" s="620"/>
      <c r="KLL3" s="620"/>
      <c r="KLM3" s="620"/>
      <c r="KLN3" s="620"/>
      <c r="KLO3" s="620"/>
      <c r="KLP3" s="620"/>
      <c r="KLQ3" s="620"/>
      <c r="KLR3" s="620"/>
      <c r="KLS3" s="620"/>
      <c r="KLT3" s="620"/>
      <c r="KLU3" s="620"/>
      <c r="KLV3" s="620"/>
      <c r="KLW3" s="620"/>
      <c r="KLX3" s="620"/>
      <c r="KLY3" s="620"/>
      <c r="KLZ3" s="620"/>
      <c r="KMA3" s="620"/>
      <c r="KMB3" s="620"/>
      <c r="KMC3" s="620"/>
      <c r="KMD3" s="620"/>
      <c r="KME3" s="620"/>
      <c r="KMF3" s="620"/>
      <c r="KMG3" s="620"/>
      <c r="KMH3" s="620"/>
      <c r="KMI3" s="620"/>
      <c r="KMJ3" s="620"/>
      <c r="KMK3" s="620"/>
      <c r="KML3" s="620"/>
      <c r="KMM3" s="620"/>
      <c r="KMN3" s="620"/>
      <c r="KMO3" s="620"/>
      <c r="KMP3" s="620"/>
      <c r="KMQ3" s="620"/>
      <c r="KMR3" s="620"/>
      <c r="KMS3" s="620"/>
      <c r="KMT3" s="620"/>
      <c r="KMU3" s="620"/>
      <c r="KMV3" s="620"/>
      <c r="KMW3" s="620"/>
      <c r="KMX3" s="620"/>
      <c r="KMY3" s="620"/>
      <c r="KMZ3" s="620"/>
      <c r="KNA3" s="620"/>
      <c r="KNB3" s="620"/>
      <c r="KNC3" s="620"/>
      <c r="KND3" s="620"/>
      <c r="KNE3" s="620"/>
      <c r="KNF3" s="620"/>
      <c r="KNG3" s="620"/>
      <c r="KNH3" s="620"/>
      <c r="KNI3" s="620"/>
      <c r="KNJ3" s="620"/>
      <c r="KNK3" s="620"/>
      <c r="KNL3" s="620"/>
      <c r="KNM3" s="620"/>
      <c r="KNN3" s="620"/>
      <c r="KNO3" s="620"/>
      <c r="KNP3" s="620"/>
      <c r="KNQ3" s="620"/>
      <c r="KNR3" s="620"/>
      <c r="KNS3" s="620"/>
      <c r="KNT3" s="620"/>
      <c r="KNU3" s="620"/>
      <c r="KNV3" s="620"/>
      <c r="KNW3" s="620"/>
      <c r="KNX3" s="620"/>
      <c r="KNY3" s="620"/>
      <c r="KNZ3" s="620"/>
      <c r="KOA3" s="620"/>
      <c r="KOB3" s="620"/>
      <c r="KOC3" s="620"/>
      <c r="KOD3" s="620"/>
      <c r="KOE3" s="620"/>
      <c r="KOF3" s="620"/>
      <c r="KOG3" s="620"/>
      <c r="KOH3" s="620"/>
      <c r="KOI3" s="620"/>
      <c r="KOJ3" s="620"/>
      <c r="KOK3" s="620"/>
      <c r="KOL3" s="620"/>
      <c r="KOM3" s="620"/>
      <c r="KON3" s="620"/>
      <c r="KOO3" s="620"/>
      <c r="KOP3" s="620"/>
      <c r="KOQ3" s="620"/>
      <c r="KOR3" s="620"/>
      <c r="KOS3" s="620"/>
      <c r="KOT3" s="620"/>
      <c r="KOU3" s="620"/>
      <c r="KOV3" s="620"/>
      <c r="KOW3" s="620"/>
      <c r="KOX3" s="620"/>
      <c r="KOY3" s="620"/>
      <c r="KOZ3" s="620"/>
      <c r="KPA3" s="620"/>
      <c r="KPB3" s="620"/>
      <c r="KPC3" s="620"/>
      <c r="KPD3" s="620"/>
      <c r="KPE3" s="620"/>
      <c r="KPF3" s="620"/>
      <c r="KPG3" s="620"/>
      <c r="KPH3" s="620"/>
      <c r="KPI3" s="620"/>
      <c r="KPJ3" s="620"/>
      <c r="KPK3" s="620"/>
      <c r="KPL3" s="620"/>
      <c r="KPM3" s="620"/>
      <c r="KPN3" s="620"/>
      <c r="KPO3" s="620"/>
      <c r="KPP3" s="620"/>
      <c r="KPQ3" s="620"/>
      <c r="KPR3" s="620"/>
      <c r="KPS3" s="620"/>
      <c r="KPT3" s="620"/>
      <c r="KPU3" s="620"/>
      <c r="KPV3" s="620"/>
      <c r="KPW3" s="620"/>
      <c r="KPX3" s="620"/>
      <c r="KPY3" s="620"/>
      <c r="KPZ3" s="620"/>
      <c r="KQA3" s="620"/>
      <c r="KQB3" s="620"/>
      <c r="KQC3" s="620"/>
      <c r="KQD3" s="620"/>
      <c r="KQE3" s="620"/>
      <c r="KQF3" s="620"/>
      <c r="KQG3" s="620"/>
      <c r="KQH3" s="620"/>
      <c r="KQI3" s="620"/>
      <c r="KQJ3" s="620"/>
      <c r="KQK3" s="620"/>
      <c r="KQL3" s="620"/>
      <c r="KQM3" s="620"/>
      <c r="KQN3" s="620"/>
      <c r="KQO3" s="620"/>
      <c r="KQP3" s="620"/>
      <c r="KQQ3" s="620"/>
      <c r="KQR3" s="620"/>
      <c r="KQS3" s="620"/>
      <c r="KQT3" s="620"/>
      <c r="KQU3" s="620"/>
      <c r="KQV3" s="620"/>
      <c r="KQW3" s="620"/>
      <c r="KQX3" s="620"/>
      <c r="KQY3" s="620"/>
      <c r="KQZ3" s="620"/>
      <c r="KRA3" s="620"/>
      <c r="KRB3" s="620"/>
      <c r="KRC3" s="620"/>
      <c r="KRD3" s="620"/>
      <c r="KRE3" s="620"/>
      <c r="KRF3" s="620"/>
      <c r="KRG3" s="620"/>
      <c r="KRH3" s="620"/>
      <c r="KRI3" s="620"/>
      <c r="KRJ3" s="620"/>
      <c r="KRK3" s="620"/>
      <c r="KRL3" s="620"/>
      <c r="KRM3" s="620"/>
      <c r="KRN3" s="620"/>
      <c r="KRO3" s="620"/>
      <c r="KRP3" s="620"/>
      <c r="KRQ3" s="620"/>
      <c r="KRR3" s="620"/>
      <c r="KRS3" s="620"/>
      <c r="KRT3" s="620"/>
      <c r="KRU3" s="620"/>
      <c r="KRV3" s="620"/>
      <c r="KRW3" s="620"/>
      <c r="KRX3" s="620"/>
      <c r="KRY3" s="620"/>
      <c r="KRZ3" s="620"/>
      <c r="KSA3" s="620"/>
      <c r="KSB3" s="620"/>
      <c r="KSC3" s="620"/>
      <c r="KSD3" s="620"/>
      <c r="KSE3" s="620"/>
      <c r="KSF3" s="620"/>
      <c r="KSG3" s="620"/>
      <c r="KSH3" s="620"/>
      <c r="KSI3" s="620"/>
      <c r="KSJ3" s="620"/>
      <c r="KSK3" s="620"/>
      <c r="KSL3" s="620"/>
      <c r="KSM3" s="620"/>
      <c r="KSN3" s="620"/>
      <c r="KSO3" s="620"/>
      <c r="KSP3" s="620"/>
      <c r="KSQ3" s="620"/>
      <c r="KSR3" s="620"/>
      <c r="KSS3" s="620"/>
      <c r="KST3" s="620"/>
      <c r="KSU3" s="620"/>
      <c r="KSV3" s="620"/>
      <c r="KSW3" s="620"/>
      <c r="KSX3" s="620"/>
      <c r="KSY3" s="620"/>
      <c r="KSZ3" s="620"/>
      <c r="KTA3" s="620"/>
      <c r="KTB3" s="620"/>
      <c r="KTC3" s="620"/>
      <c r="KTD3" s="620"/>
      <c r="KTE3" s="620"/>
      <c r="KTF3" s="620"/>
      <c r="KTG3" s="620"/>
      <c r="KTH3" s="620"/>
      <c r="KTI3" s="620"/>
      <c r="KTJ3" s="620"/>
      <c r="KTK3" s="620"/>
      <c r="KTL3" s="620"/>
      <c r="KTM3" s="620"/>
      <c r="KTN3" s="620"/>
      <c r="KTO3" s="620"/>
      <c r="KTP3" s="620"/>
      <c r="KTQ3" s="620"/>
      <c r="KTR3" s="620"/>
      <c r="KTS3" s="620"/>
      <c r="KTT3" s="620"/>
      <c r="KTU3" s="620"/>
      <c r="KTV3" s="620"/>
      <c r="KTW3" s="620"/>
      <c r="KTX3" s="620"/>
      <c r="KTY3" s="620"/>
      <c r="KTZ3" s="620"/>
      <c r="KUA3" s="620"/>
      <c r="KUB3" s="620"/>
      <c r="KUC3" s="620"/>
      <c r="KUD3" s="620"/>
      <c r="KUE3" s="620"/>
      <c r="KUF3" s="620"/>
      <c r="KUG3" s="620"/>
      <c r="KUH3" s="620"/>
      <c r="KUI3" s="620"/>
      <c r="KUJ3" s="620"/>
      <c r="KUK3" s="620"/>
      <c r="KUL3" s="620"/>
      <c r="KUM3" s="620"/>
      <c r="KUN3" s="620"/>
      <c r="KUO3" s="620"/>
      <c r="KUP3" s="620"/>
      <c r="KUQ3" s="620"/>
      <c r="KUR3" s="620"/>
      <c r="KUS3" s="620"/>
      <c r="KUT3" s="620"/>
      <c r="KUU3" s="620"/>
      <c r="KUV3" s="620"/>
      <c r="KUW3" s="620"/>
      <c r="KUX3" s="620"/>
      <c r="KUY3" s="620"/>
      <c r="KUZ3" s="620"/>
      <c r="KVA3" s="620"/>
      <c r="KVB3" s="620"/>
      <c r="KVC3" s="620"/>
      <c r="KVD3" s="620"/>
      <c r="KVE3" s="620"/>
      <c r="KVF3" s="620"/>
      <c r="KVG3" s="620"/>
      <c r="KVH3" s="620"/>
      <c r="KVI3" s="620"/>
      <c r="KVJ3" s="620"/>
      <c r="KVK3" s="620"/>
      <c r="KVL3" s="620"/>
      <c r="KVM3" s="620"/>
      <c r="KVN3" s="620"/>
      <c r="KVO3" s="620"/>
      <c r="KVP3" s="620"/>
      <c r="KVQ3" s="620"/>
      <c r="KVR3" s="620"/>
      <c r="KVS3" s="620"/>
      <c r="KVT3" s="620"/>
      <c r="KVU3" s="620"/>
      <c r="KVV3" s="620"/>
      <c r="KVW3" s="620"/>
      <c r="KVX3" s="620"/>
      <c r="KVY3" s="620"/>
      <c r="KVZ3" s="620"/>
      <c r="KWA3" s="620"/>
      <c r="KWB3" s="620"/>
      <c r="KWC3" s="620"/>
      <c r="KWD3" s="620"/>
      <c r="KWE3" s="620"/>
      <c r="KWF3" s="620"/>
      <c r="KWG3" s="620"/>
      <c r="KWH3" s="620"/>
      <c r="KWI3" s="620"/>
      <c r="KWJ3" s="620"/>
      <c r="KWK3" s="620"/>
      <c r="KWL3" s="620"/>
      <c r="KWM3" s="620"/>
      <c r="KWN3" s="620"/>
      <c r="KWO3" s="620"/>
      <c r="KWP3" s="620"/>
      <c r="KWQ3" s="620"/>
      <c r="KWR3" s="620"/>
      <c r="KWS3" s="620"/>
      <c r="KWT3" s="620"/>
      <c r="KWU3" s="620"/>
      <c r="KWV3" s="620"/>
      <c r="KWW3" s="620"/>
      <c r="KWX3" s="620"/>
      <c r="KWY3" s="620"/>
      <c r="KWZ3" s="620"/>
      <c r="KXA3" s="620"/>
      <c r="KXB3" s="620"/>
      <c r="KXC3" s="620"/>
      <c r="KXD3" s="620"/>
      <c r="KXE3" s="620"/>
      <c r="KXF3" s="620"/>
      <c r="KXG3" s="620"/>
      <c r="KXH3" s="620"/>
      <c r="KXI3" s="620"/>
      <c r="KXJ3" s="620"/>
      <c r="KXK3" s="620"/>
      <c r="KXL3" s="620"/>
      <c r="KXM3" s="620"/>
      <c r="KXN3" s="620"/>
      <c r="KXO3" s="620"/>
      <c r="KXP3" s="620"/>
      <c r="KXQ3" s="620"/>
      <c r="KXR3" s="620"/>
      <c r="KXS3" s="620"/>
      <c r="KXT3" s="620"/>
      <c r="KXU3" s="620"/>
      <c r="KXV3" s="620"/>
      <c r="KXW3" s="620"/>
      <c r="KXX3" s="620"/>
      <c r="KXY3" s="620"/>
      <c r="KXZ3" s="620"/>
      <c r="KYA3" s="620"/>
      <c r="KYB3" s="620"/>
      <c r="KYC3" s="620"/>
      <c r="KYD3" s="620"/>
      <c r="KYE3" s="620"/>
      <c r="KYF3" s="620"/>
      <c r="KYG3" s="620"/>
      <c r="KYH3" s="620"/>
      <c r="KYI3" s="620"/>
      <c r="KYJ3" s="620"/>
      <c r="KYK3" s="620"/>
      <c r="KYL3" s="620"/>
      <c r="KYM3" s="620"/>
      <c r="KYN3" s="620"/>
      <c r="KYO3" s="620"/>
      <c r="KYP3" s="620"/>
      <c r="KYQ3" s="620"/>
      <c r="KYR3" s="620"/>
      <c r="KYS3" s="620"/>
      <c r="KYT3" s="620"/>
      <c r="KYU3" s="620"/>
      <c r="KYV3" s="620"/>
      <c r="KYW3" s="620"/>
      <c r="KYX3" s="620"/>
      <c r="KYY3" s="620"/>
      <c r="KYZ3" s="620"/>
      <c r="KZA3" s="620"/>
      <c r="KZB3" s="620"/>
      <c r="KZC3" s="620"/>
      <c r="KZD3" s="620"/>
      <c r="KZE3" s="620"/>
      <c r="KZF3" s="620"/>
      <c r="KZG3" s="620"/>
      <c r="KZH3" s="620"/>
      <c r="KZI3" s="620"/>
      <c r="KZJ3" s="620"/>
      <c r="KZK3" s="620"/>
      <c r="KZL3" s="620"/>
      <c r="KZM3" s="620"/>
      <c r="KZN3" s="620"/>
      <c r="KZO3" s="620"/>
      <c r="KZP3" s="620"/>
      <c r="KZQ3" s="620"/>
      <c r="KZR3" s="620"/>
      <c r="KZS3" s="620"/>
      <c r="KZT3" s="620"/>
      <c r="KZU3" s="620"/>
      <c r="KZV3" s="620"/>
      <c r="KZW3" s="620"/>
      <c r="KZX3" s="620"/>
      <c r="KZY3" s="620"/>
      <c r="KZZ3" s="620"/>
      <c r="LAA3" s="620"/>
      <c r="LAB3" s="620"/>
      <c r="LAC3" s="620"/>
      <c r="LAD3" s="620"/>
      <c r="LAE3" s="620"/>
      <c r="LAF3" s="620"/>
      <c r="LAG3" s="620"/>
      <c r="LAH3" s="620"/>
      <c r="LAI3" s="620"/>
      <c r="LAJ3" s="620"/>
      <c r="LAK3" s="620"/>
      <c r="LAL3" s="620"/>
      <c r="LAM3" s="620"/>
      <c r="LAN3" s="620"/>
      <c r="LAO3" s="620"/>
      <c r="LAP3" s="620"/>
      <c r="LAQ3" s="620"/>
      <c r="LAR3" s="620"/>
      <c r="LAS3" s="620"/>
      <c r="LAT3" s="620"/>
      <c r="LAU3" s="620"/>
      <c r="LAV3" s="620"/>
      <c r="LAW3" s="620"/>
      <c r="LAX3" s="620"/>
      <c r="LAY3" s="620"/>
      <c r="LAZ3" s="620"/>
      <c r="LBA3" s="620"/>
      <c r="LBB3" s="620"/>
      <c r="LBC3" s="620"/>
      <c r="LBD3" s="620"/>
      <c r="LBE3" s="620"/>
      <c r="LBF3" s="620"/>
      <c r="LBG3" s="620"/>
      <c r="LBH3" s="620"/>
      <c r="LBI3" s="620"/>
      <c r="LBJ3" s="620"/>
      <c r="LBK3" s="620"/>
      <c r="LBL3" s="620"/>
      <c r="LBM3" s="620"/>
      <c r="LBN3" s="620"/>
      <c r="LBO3" s="620"/>
      <c r="LBP3" s="620"/>
      <c r="LBQ3" s="620"/>
      <c r="LBR3" s="620"/>
      <c r="LBS3" s="620"/>
      <c r="LBT3" s="620"/>
      <c r="LBU3" s="620"/>
      <c r="LBV3" s="620"/>
      <c r="LBW3" s="620"/>
      <c r="LBX3" s="620"/>
      <c r="LBY3" s="620"/>
      <c r="LBZ3" s="620"/>
      <c r="LCA3" s="620"/>
      <c r="LCB3" s="620"/>
      <c r="LCC3" s="620"/>
      <c r="LCD3" s="620"/>
      <c r="LCE3" s="620"/>
      <c r="LCF3" s="620"/>
      <c r="LCG3" s="620"/>
      <c r="LCH3" s="620"/>
      <c r="LCI3" s="620"/>
      <c r="LCJ3" s="620"/>
      <c r="LCK3" s="620"/>
      <c r="LCL3" s="620"/>
      <c r="LCM3" s="620"/>
      <c r="LCN3" s="620"/>
      <c r="LCO3" s="620"/>
      <c r="LCP3" s="620"/>
      <c r="LCQ3" s="620"/>
      <c r="LCR3" s="620"/>
      <c r="LCS3" s="620"/>
      <c r="LCT3" s="620"/>
      <c r="LCU3" s="620"/>
      <c r="LCV3" s="620"/>
      <c r="LCW3" s="620"/>
      <c r="LCX3" s="620"/>
      <c r="LCY3" s="620"/>
      <c r="LCZ3" s="620"/>
      <c r="LDA3" s="620"/>
      <c r="LDB3" s="620"/>
      <c r="LDC3" s="620"/>
      <c r="LDD3" s="620"/>
      <c r="LDE3" s="620"/>
      <c r="LDF3" s="620"/>
      <c r="LDG3" s="620"/>
      <c r="LDH3" s="620"/>
      <c r="LDI3" s="620"/>
      <c r="LDJ3" s="620"/>
      <c r="LDK3" s="620"/>
      <c r="LDL3" s="620"/>
      <c r="LDM3" s="620"/>
      <c r="LDN3" s="620"/>
      <c r="LDO3" s="620"/>
      <c r="LDP3" s="620"/>
      <c r="LDQ3" s="620"/>
      <c r="LDR3" s="620"/>
      <c r="LDS3" s="620"/>
      <c r="LDT3" s="620"/>
      <c r="LDU3" s="620"/>
      <c r="LDV3" s="620"/>
      <c r="LDW3" s="620"/>
      <c r="LDX3" s="620"/>
      <c r="LDY3" s="620"/>
      <c r="LDZ3" s="620"/>
      <c r="LEA3" s="620"/>
      <c r="LEB3" s="620"/>
      <c r="LEC3" s="620"/>
      <c r="LED3" s="620"/>
      <c r="LEE3" s="620"/>
      <c r="LEF3" s="620"/>
      <c r="LEG3" s="620"/>
      <c r="LEH3" s="620"/>
      <c r="LEI3" s="620"/>
      <c r="LEJ3" s="620"/>
      <c r="LEK3" s="620"/>
      <c r="LEL3" s="620"/>
      <c r="LEM3" s="620"/>
      <c r="LEN3" s="620"/>
      <c r="LEO3" s="620"/>
      <c r="LEP3" s="620"/>
      <c r="LEQ3" s="620"/>
      <c r="LER3" s="620"/>
      <c r="LES3" s="620"/>
      <c r="LET3" s="620"/>
      <c r="LEU3" s="620"/>
      <c r="LEV3" s="620"/>
      <c r="LEW3" s="620"/>
      <c r="LEX3" s="620"/>
      <c r="LEY3" s="620"/>
      <c r="LEZ3" s="620"/>
      <c r="LFA3" s="620"/>
      <c r="LFB3" s="620"/>
      <c r="LFC3" s="620"/>
      <c r="LFD3" s="620"/>
      <c r="LFE3" s="620"/>
      <c r="LFF3" s="620"/>
      <c r="LFG3" s="620"/>
      <c r="LFH3" s="620"/>
      <c r="LFI3" s="620"/>
      <c r="LFJ3" s="620"/>
      <c r="LFK3" s="620"/>
      <c r="LFL3" s="620"/>
      <c r="LFM3" s="620"/>
      <c r="LFN3" s="620"/>
      <c r="LFO3" s="620"/>
      <c r="LFP3" s="620"/>
      <c r="LFQ3" s="620"/>
      <c r="LFR3" s="620"/>
      <c r="LFS3" s="620"/>
      <c r="LFT3" s="620"/>
      <c r="LFU3" s="620"/>
      <c r="LFV3" s="620"/>
      <c r="LFW3" s="620"/>
      <c r="LFX3" s="620"/>
      <c r="LFY3" s="620"/>
      <c r="LFZ3" s="620"/>
      <c r="LGA3" s="620"/>
      <c r="LGB3" s="620"/>
      <c r="LGC3" s="620"/>
      <c r="LGD3" s="620"/>
      <c r="LGE3" s="620"/>
      <c r="LGF3" s="620"/>
      <c r="LGG3" s="620"/>
      <c r="LGH3" s="620"/>
      <c r="LGI3" s="620"/>
      <c r="LGJ3" s="620"/>
      <c r="LGK3" s="620"/>
      <c r="LGL3" s="620"/>
      <c r="LGM3" s="620"/>
      <c r="LGN3" s="620"/>
      <c r="LGO3" s="620"/>
      <c r="LGP3" s="620"/>
      <c r="LGQ3" s="620"/>
      <c r="LGR3" s="620"/>
      <c r="LGS3" s="620"/>
      <c r="LGT3" s="620"/>
      <c r="LGU3" s="620"/>
      <c r="LGV3" s="620"/>
      <c r="LGW3" s="620"/>
      <c r="LGX3" s="620"/>
      <c r="LGY3" s="620"/>
      <c r="LGZ3" s="620"/>
      <c r="LHA3" s="620"/>
      <c r="LHB3" s="620"/>
      <c r="LHC3" s="620"/>
      <c r="LHD3" s="620"/>
      <c r="LHE3" s="620"/>
      <c r="LHF3" s="620"/>
      <c r="LHG3" s="620"/>
      <c r="LHH3" s="620"/>
      <c r="LHI3" s="620"/>
      <c r="LHJ3" s="620"/>
      <c r="LHK3" s="620"/>
      <c r="LHL3" s="620"/>
      <c r="LHM3" s="620"/>
      <c r="LHN3" s="620"/>
      <c r="LHO3" s="620"/>
      <c r="LHP3" s="620"/>
      <c r="LHQ3" s="620"/>
      <c r="LHR3" s="620"/>
      <c r="LHS3" s="620"/>
      <c r="LHT3" s="620"/>
      <c r="LHU3" s="620"/>
      <c r="LHV3" s="620"/>
      <c r="LHW3" s="620"/>
      <c r="LHX3" s="620"/>
      <c r="LHY3" s="620"/>
      <c r="LHZ3" s="620"/>
      <c r="LIA3" s="620"/>
      <c r="LIB3" s="620"/>
      <c r="LIC3" s="620"/>
      <c r="LID3" s="620"/>
      <c r="LIE3" s="620"/>
      <c r="LIF3" s="620"/>
      <c r="LIG3" s="620"/>
      <c r="LIH3" s="620"/>
      <c r="LII3" s="620"/>
      <c r="LIJ3" s="620"/>
      <c r="LIK3" s="620"/>
      <c r="LIL3" s="620"/>
      <c r="LIM3" s="620"/>
      <c r="LIN3" s="620"/>
      <c r="LIO3" s="620"/>
      <c r="LIP3" s="620"/>
      <c r="LIQ3" s="620"/>
      <c r="LIR3" s="620"/>
      <c r="LIS3" s="620"/>
      <c r="LIT3" s="620"/>
      <c r="LIU3" s="620"/>
      <c r="LIV3" s="620"/>
      <c r="LIW3" s="620"/>
      <c r="LIX3" s="620"/>
      <c r="LIY3" s="620"/>
      <c r="LIZ3" s="620"/>
      <c r="LJA3" s="620"/>
      <c r="LJB3" s="620"/>
      <c r="LJC3" s="620"/>
      <c r="LJD3" s="620"/>
      <c r="LJE3" s="620"/>
      <c r="LJF3" s="620"/>
      <c r="LJG3" s="620"/>
      <c r="LJH3" s="620"/>
      <c r="LJI3" s="620"/>
      <c r="LJJ3" s="620"/>
      <c r="LJK3" s="620"/>
      <c r="LJL3" s="620"/>
      <c r="LJM3" s="620"/>
      <c r="LJN3" s="620"/>
      <c r="LJO3" s="620"/>
      <c r="LJP3" s="620"/>
      <c r="LJQ3" s="620"/>
      <c r="LJR3" s="620"/>
      <c r="LJS3" s="620"/>
      <c r="LJT3" s="620"/>
      <c r="LJU3" s="620"/>
      <c r="LJV3" s="620"/>
      <c r="LJW3" s="620"/>
      <c r="LJX3" s="620"/>
      <c r="LJY3" s="620"/>
      <c r="LJZ3" s="620"/>
      <c r="LKA3" s="620"/>
      <c r="LKB3" s="620"/>
      <c r="LKC3" s="620"/>
      <c r="LKD3" s="620"/>
      <c r="LKE3" s="620"/>
      <c r="LKF3" s="620"/>
      <c r="LKG3" s="620"/>
      <c r="LKH3" s="620"/>
      <c r="LKI3" s="620"/>
      <c r="LKJ3" s="620"/>
      <c r="LKK3" s="620"/>
      <c r="LKL3" s="620"/>
      <c r="LKM3" s="620"/>
      <c r="LKN3" s="620"/>
      <c r="LKO3" s="620"/>
      <c r="LKP3" s="620"/>
      <c r="LKQ3" s="620"/>
      <c r="LKR3" s="620"/>
      <c r="LKS3" s="620"/>
      <c r="LKT3" s="620"/>
      <c r="LKU3" s="620"/>
      <c r="LKV3" s="620"/>
      <c r="LKW3" s="620"/>
      <c r="LKX3" s="620"/>
      <c r="LKY3" s="620"/>
      <c r="LKZ3" s="620"/>
      <c r="LLA3" s="620"/>
      <c r="LLB3" s="620"/>
      <c r="LLC3" s="620"/>
      <c r="LLD3" s="620"/>
      <c r="LLE3" s="620"/>
      <c r="LLF3" s="620"/>
      <c r="LLG3" s="620"/>
      <c r="LLH3" s="620"/>
      <c r="LLI3" s="620"/>
      <c r="LLJ3" s="620"/>
      <c r="LLK3" s="620"/>
      <c r="LLL3" s="620"/>
      <c r="LLM3" s="620"/>
      <c r="LLN3" s="620"/>
      <c r="LLO3" s="620"/>
      <c r="LLP3" s="620"/>
      <c r="LLQ3" s="620"/>
      <c r="LLR3" s="620"/>
      <c r="LLS3" s="620"/>
      <c r="LLT3" s="620"/>
      <c r="LLU3" s="620"/>
      <c r="LLV3" s="620"/>
      <c r="LLW3" s="620"/>
      <c r="LLX3" s="620"/>
      <c r="LLY3" s="620"/>
      <c r="LLZ3" s="620"/>
      <c r="LMA3" s="620"/>
      <c r="LMB3" s="620"/>
      <c r="LMC3" s="620"/>
      <c r="LMD3" s="620"/>
      <c r="LME3" s="620"/>
      <c r="LMF3" s="620"/>
      <c r="LMG3" s="620"/>
      <c r="LMH3" s="620"/>
      <c r="LMI3" s="620"/>
      <c r="LMJ3" s="620"/>
      <c r="LMK3" s="620"/>
      <c r="LML3" s="620"/>
      <c r="LMM3" s="620"/>
      <c r="LMN3" s="620"/>
      <c r="LMO3" s="620"/>
      <c r="LMP3" s="620"/>
      <c r="LMQ3" s="620"/>
      <c r="LMR3" s="620"/>
      <c r="LMS3" s="620"/>
      <c r="LMT3" s="620"/>
      <c r="LMU3" s="620"/>
      <c r="LMV3" s="620"/>
      <c r="LMW3" s="620"/>
      <c r="LMX3" s="620"/>
      <c r="LMY3" s="620"/>
      <c r="LMZ3" s="620"/>
      <c r="LNA3" s="620"/>
      <c r="LNB3" s="620"/>
      <c r="LNC3" s="620"/>
      <c r="LND3" s="620"/>
      <c r="LNE3" s="620"/>
      <c r="LNF3" s="620"/>
      <c r="LNG3" s="620"/>
      <c r="LNH3" s="620"/>
      <c r="LNI3" s="620"/>
      <c r="LNJ3" s="620"/>
      <c r="LNK3" s="620"/>
      <c r="LNL3" s="620"/>
      <c r="LNM3" s="620"/>
      <c r="LNN3" s="620"/>
      <c r="LNO3" s="620"/>
      <c r="LNP3" s="620"/>
      <c r="LNQ3" s="620"/>
      <c r="LNR3" s="620"/>
      <c r="LNS3" s="620"/>
      <c r="LNT3" s="620"/>
      <c r="LNU3" s="620"/>
      <c r="LNV3" s="620"/>
      <c r="LNW3" s="620"/>
      <c r="LNX3" s="620"/>
      <c r="LNY3" s="620"/>
      <c r="LNZ3" s="620"/>
      <c r="LOA3" s="620"/>
      <c r="LOB3" s="620"/>
      <c r="LOC3" s="620"/>
      <c r="LOD3" s="620"/>
      <c r="LOE3" s="620"/>
      <c r="LOF3" s="620"/>
      <c r="LOG3" s="620"/>
      <c r="LOH3" s="620"/>
      <c r="LOI3" s="620"/>
      <c r="LOJ3" s="620"/>
      <c r="LOK3" s="620"/>
      <c r="LOL3" s="620"/>
      <c r="LOM3" s="620"/>
      <c r="LON3" s="620"/>
      <c r="LOO3" s="620"/>
      <c r="LOP3" s="620"/>
      <c r="LOQ3" s="620"/>
      <c r="LOR3" s="620"/>
      <c r="LOS3" s="620"/>
      <c r="LOT3" s="620"/>
      <c r="LOU3" s="620"/>
      <c r="LOV3" s="620"/>
      <c r="LOW3" s="620"/>
      <c r="LOX3" s="620"/>
      <c r="LOY3" s="620"/>
      <c r="LOZ3" s="620"/>
      <c r="LPA3" s="620"/>
      <c r="LPB3" s="620"/>
      <c r="LPC3" s="620"/>
      <c r="LPD3" s="620"/>
      <c r="LPE3" s="620"/>
      <c r="LPF3" s="620"/>
      <c r="LPG3" s="620"/>
      <c r="LPH3" s="620"/>
      <c r="LPI3" s="620"/>
      <c r="LPJ3" s="620"/>
      <c r="LPK3" s="620"/>
      <c r="LPL3" s="620"/>
      <c r="LPM3" s="620"/>
      <c r="LPN3" s="620"/>
      <c r="LPO3" s="620"/>
      <c r="LPP3" s="620"/>
      <c r="LPQ3" s="620"/>
      <c r="LPR3" s="620"/>
      <c r="LPS3" s="620"/>
      <c r="LPT3" s="620"/>
      <c r="LPU3" s="620"/>
      <c r="LPV3" s="620"/>
      <c r="LPW3" s="620"/>
      <c r="LPX3" s="620"/>
      <c r="LPY3" s="620"/>
      <c r="LPZ3" s="620"/>
      <c r="LQA3" s="620"/>
      <c r="LQB3" s="620"/>
      <c r="LQC3" s="620"/>
      <c r="LQD3" s="620"/>
      <c r="LQE3" s="620"/>
      <c r="LQF3" s="620"/>
      <c r="LQG3" s="620"/>
      <c r="LQH3" s="620"/>
      <c r="LQI3" s="620"/>
      <c r="LQJ3" s="620"/>
      <c r="LQK3" s="620"/>
      <c r="LQL3" s="620"/>
      <c r="LQM3" s="620"/>
      <c r="LQN3" s="620"/>
      <c r="LQO3" s="620"/>
      <c r="LQP3" s="620"/>
      <c r="LQQ3" s="620"/>
      <c r="LQR3" s="620"/>
      <c r="LQS3" s="620"/>
      <c r="LQT3" s="620"/>
      <c r="LQU3" s="620"/>
      <c r="LQV3" s="620"/>
      <c r="LQW3" s="620"/>
      <c r="LQX3" s="620"/>
      <c r="LQY3" s="620"/>
      <c r="LQZ3" s="620"/>
      <c r="LRA3" s="620"/>
      <c r="LRB3" s="620"/>
      <c r="LRC3" s="620"/>
      <c r="LRD3" s="620"/>
      <c r="LRE3" s="620"/>
      <c r="LRF3" s="620"/>
      <c r="LRG3" s="620"/>
      <c r="LRH3" s="620"/>
      <c r="LRI3" s="620"/>
      <c r="LRJ3" s="620"/>
      <c r="LRK3" s="620"/>
      <c r="LRL3" s="620"/>
      <c r="LRM3" s="620"/>
      <c r="LRN3" s="620"/>
      <c r="LRO3" s="620"/>
      <c r="LRP3" s="620"/>
      <c r="LRQ3" s="620"/>
      <c r="LRR3" s="620"/>
      <c r="LRS3" s="620"/>
      <c r="LRT3" s="620"/>
      <c r="LRU3" s="620"/>
      <c r="LRV3" s="620"/>
      <c r="LRW3" s="620"/>
      <c r="LRX3" s="620"/>
      <c r="LRY3" s="620"/>
      <c r="LRZ3" s="620"/>
      <c r="LSA3" s="620"/>
      <c r="LSB3" s="620"/>
      <c r="LSC3" s="620"/>
      <c r="LSD3" s="620"/>
      <c r="LSE3" s="620"/>
      <c r="LSF3" s="620"/>
      <c r="LSG3" s="620"/>
      <c r="LSH3" s="620"/>
      <c r="LSI3" s="620"/>
      <c r="LSJ3" s="620"/>
      <c r="LSK3" s="620"/>
      <c r="LSL3" s="620"/>
      <c r="LSM3" s="620"/>
      <c r="LSN3" s="620"/>
      <c r="LSO3" s="620"/>
      <c r="LSP3" s="620"/>
      <c r="LSQ3" s="620"/>
      <c r="LSR3" s="620"/>
      <c r="LSS3" s="620"/>
      <c r="LST3" s="620"/>
      <c r="LSU3" s="620"/>
      <c r="LSV3" s="620"/>
      <c r="LSW3" s="620"/>
      <c r="LSX3" s="620"/>
      <c r="LSY3" s="620"/>
      <c r="LSZ3" s="620"/>
      <c r="LTA3" s="620"/>
      <c r="LTB3" s="620"/>
      <c r="LTC3" s="620"/>
      <c r="LTD3" s="620"/>
      <c r="LTE3" s="620"/>
      <c r="LTF3" s="620"/>
      <c r="LTG3" s="620"/>
      <c r="LTH3" s="620"/>
      <c r="LTI3" s="620"/>
      <c r="LTJ3" s="620"/>
      <c r="LTK3" s="620"/>
      <c r="LTL3" s="620"/>
      <c r="LTM3" s="620"/>
      <c r="LTN3" s="620"/>
      <c r="LTO3" s="620"/>
      <c r="LTP3" s="620"/>
      <c r="LTQ3" s="620"/>
      <c r="LTR3" s="620"/>
      <c r="LTS3" s="620"/>
      <c r="LTT3" s="620"/>
      <c r="LTU3" s="620"/>
      <c r="LTV3" s="620"/>
      <c r="LTW3" s="620"/>
      <c r="LTX3" s="620"/>
      <c r="LTY3" s="620"/>
      <c r="LTZ3" s="620"/>
      <c r="LUA3" s="620"/>
      <c r="LUB3" s="620"/>
      <c r="LUC3" s="620"/>
      <c r="LUD3" s="620"/>
      <c r="LUE3" s="620"/>
      <c r="LUF3" s="620"/>
      <c r="LUG3" s="620"/>
      <c r="LUH3" s="620"/>
      <c r="LUI3" s="620"/>
      <c r="LUJ3" s="620"/>
      <c r="LUK3" s="620"/>
      <c r="LUL3" s="620"/>
      <c r="LUM3" s="620"/>
      <c r="LUN3" s="620"/>
      <c r="LUO3" s="620"/>
      <c r="LUP3" s="620"/>
      <c r="LUQ3" s="620"/>
      <c r="LUR3" s="620"/>
      <c r="LUS3" s="620"/>
      <c r="LUT3" s="620"/>
      <c r="LUU3" s="620"/>
      <c r="LUV3" s="620"/>
      <c r="LUW3" s="620"/>
      <c r="LUX3" s="620"/>
      <c r="LUY3" s="620"/>
      <c r="LUZ3" s="620"/>
      <c r="LVA3" s="620"/>
      <c r="LVB3" s="620"/>
      <c r="LVC3" s="620"/>
      <c r="LVD3" s="620"/>
      <c r="LVE3" s="620"/>
      <c r="LVF3" s="620"/>
      <c r="LVG3" s="620"/>
      <c r="LVH3" s="620"/>
      <c r="LVI3" s="620"/>
      <c r="LVJ3" s="620"/>
      <c r="LVK3" s="620"/>
      <c r="LVL3" s="620"/>
      <c r="LVM3" s="620"/>
      <c r="LVN3" s="620"/>
      <c r="LVO3" s="620"/>
      <c r="LVP3" s="620"/>
      <c r="LVQ3" s="620"/>
      <c r="LVR3" s="620"/>
      <c r="LVS3" s="620"/>
      <c r="LVT3" s="620"/>
      <c r="LVU3" s="620"/>
      <c r="LVV3" s="620"/>
      <c r="LVW3" s="620"/>
      <c r="LVX3" s="620"/>
      <c r="LVY3" s="620"/>
      <c r="LVZ3" s="620"/>
      <c r="LWA3" s="620"/>
      <c r="LWB3" s="620"/>
      <c r="LWC3" s="620"/>
      <c r="LWD3" s="620"/>
      <c r="LWE3" s="620"/>
      <c r="LWF3" s="620"/>
      <c r="LWG3" s="620"/>
      <c r="LWH3" s="620"/>
      <c r="LWI3" s="620"/>
      <c r="LWJ3" s="620"/>
      <c r="LWK3" s="620"/>
      <c r="LWL3" s="620"/>
      <c r="LWM3" s="620"/>
      <c r="LWN3" s="620"/>
      <c r="LWO3" s="620"/>
      <c r="LWP3" s="620"/>
      <c r="LWQ3" s="620"/>
      <c r="LWR3" s="620"/>
      <c r="LWS3" s="620"/>
      <c r="LWT3" s="620"/>
      <c r="LWU3" s="620"/>
      <c r="LWV3" s="620"/>
      <c r="LWW3" s="620"/>
      <c r="LWX3" s="620"/>
      <c r="LWY3" s="620"/>
      <c r="LWZ3" s="620"/>
      <c r="LXA3" s="620"/>
      <c r="LXB3" s="620"/>
      <c r="LXC3" s="620"/>
      <c r="LXD3" s="620"/>
      <c r="LXE3" s="620"/>
      <c r="LXF3" s="620"/>
      <c r="LXG3" s="620"/>
      <c r="LXH3" s="620"/>
      <c r="LXI3" s="620"/>
      <c r="LXJ3" s="620"/>
      <c r="LXK3" s="620"/>
      <c r="LXL3" s="620"/>
      <c r="LXM3" s="620"/>
      <c r="LXN3" s="620"/>
      <c r="LXO3" s="620"/>
      <c r="LXP3" s="620"/>
      <c r="LXQ3" s="620"/>
      <c r="LXR3" s="620"/>
      <c r="LXS3" s="620"/>
      <c r="LXT3" s="620"/>
      <c r="LXU3" s="620"/>
      <c r="LXV3" s="620"/>
      <c r="LXW3" s="620"/>
      <c r="LXX3" s="620"/>
      <c r="LXY3" s="620"/>
      <c r="LXZ3" s="620"/>
      <c r="LYA3" s="620"/>
      <c r="LYB3" s="620"/>
      <c r="LYC3" s="620"/>
      <c r="LYD3" s="620"/>
      <c r="LYE3" s="620"/>
      <c r="LYF3" s="620"/>
      <c r="LYG3" s="620"/>
      <c r="LYH3" s="620"/>
      <c r="LYI3" s="620"/>
      <c r="LYJ3" s="620"/>
      <c r="LYK3" s="620"/>
      <c r="LYL3" s="620"/>
      <c r="LYM3" s="620"/>
      <c r="LYN3" s="620"/>
      <c r="LYO3" s="620"/>
      <c r="LYP3" s="620"/>
      <c r="LYQ3" s="620"/>
      <c r="LYR3" s="620"/>
      <c r="LYS3" s="620"/>
      <c r="LYT3" s="620"/>
      <c r="LYU3" s="620"/>
      <c r="LYV3" s="620"/>
      <c r="LYW3" s="620"/>
      <c r="LYX3" s="620"/>
      <c r="LYY3" s="620"/>
      <c r="LYZ3" s="620"/>
      <c r="LZA3" s="620"/>
      <c r="LZB3" s="620"/>
      <c r="LZC3" s="620"/>
      <c r="LZD3" s="620"/>
      <c r="LZE3" s="620"/>
      <c r="LZF3" s="620"/>
      <c r="LZG3" s="620"/>
      <c r="LZH3" s="620"/>
      <c r="LZI3" s="620"/>
      <c r="LZJ3" s="620"/>
      <c r="LZK3" s="620"/>
      <c r="LZL3" s="620"/>
      <c r="LZM3" s="620"/>
      <c r="LZN3" s="620"/>
      <c r="LZO3" s="620"/>
      <c r="LZP3" s="620"/>
      <c r="LZQ3" s="620"/>
      <c r="LZR3" s="620"/>
      <c r="LZS3" s="620"/>
      <c r="LZT3" s="620"/>
      <c r="LZU3" s="620"/>
      <c r="LZV3" s="620"/>
      <c r="LZW3" s="620"/>
      <c r="LZX3" s="620"/>
      <c r="LZY3" s="620"/>
      <c r="LZZ3" s="620"/>
      <c r="MAA3" s="620"/>
      <c r="MAB3" s="620"/>
      <c r="MAC3" s="620"/>
      <c r="MAD3" s="620"/>
      <c r="MAE3" s="620"/>
      <c r="MAF3" s="620"/>
      <c r="MAG3" s="620"/>
      <c r="MAH3" s="620"/>
      <c r="MAI3" s="620"/>
      <c r="MAJ3" s="620"/>
      <c r="MAK3" s="620"/>
      <c r="MAL3" s="620"/>
      <c r="MAM3" s="620"/>
      <c r="MAN3" s="620"/>
      <c r="MAO3" s="620"/>
      <c r="MAP3" s="620"/>
      <c r="MAQ3" s="620"/>
      <c r="MAR3" s="620"/>
      <c r="MAS3" s="620"/>
      <c r="MAT3" s="620"/>
      <c r="MAU3" s="620"/>
      <c r="MAV3" s="620"/>
      <c r="MAW3" s="620"/>
      <c r="MAX3" s="620"/>
      <c r="MAY3" s="620"/>
      <c r="MAZ3" s="620"/>
      <c r="MBA3" s="620"/>
      <c r="MBB3" s="620"/>
      <c r="MBC3" s="620"/>
      <c r="MBD3" s="620"/>
      <c r="MBE3" s="620"/>
      <c r="MBF3" s="620"/>
      <c r="MBG3" s="620"/>
      <c r="MBH3" s="620"/>
      <c r="MBI3" s="620"/>
      <c r="MBJ3" s="620"/>
      <c r="MBK3" s="620"/>
      <c r="MBL3" s="620"/>
      <c r="MBM3" s="620"/>
      <c r="MBN3" s="620"/>
      <c r="MBO3" s="620"/>
      <c r="MBP3" s="620"/>
      <c r="MBQ3" s="620"/>
      <c r="MBR3" s="620"/>
      <c r="MBS3" s="620"/>
      <c r="MBT3" s="620"/>
      <c r="MBU3" s="620"/>
      <c r="MBV3" s="620"/>
      <c r="MBW3" s="620"/>
      <c r="MBX3" s="620"/>
      <c r="MBY3" s="620"/>
      <c r="MBZ3" s="620"/>
      <c r="MCA3" s="620"/>
      <c r="MCB3" s="620"/>
      <c r="MCC3" s="620"/>
      <c r="MCD3" s="620"/>
      <c r="MCE3" s="620"/>
      <c r="MCF3" s="620"/>
      <c r="MCG3" s="620"/>
      <c r="MCH3" s="620"/>
      <c r="MCI3" s="620"/>
      <c r="MCJ3" s="620"/>
      <c r="MCK3" s="620"/>
      <c r="MCL3" s="620"/>
      <c r="MCM3" s="620"/>
      <c r="MCN3" s="620"/>
      <c r="MCO3" s="620"/>
      <c r="MCP3" s="620"/>
      <c r="MCQ3" s="620"/>
      <c r="MCR3" s="620"/>
      <c r="MCS3" s="620"/>
      <c r="MCT3" s="620"/>
      <c r="MCU3" s="620"/>
      <c r="MCV3" s="620"/>
      <c r="MCW3" s="620"/>
      <c r="MCX3" s="620"/>
      <c r="MCY3" s="620"/>
      <c r="MCZ3" s="620"/>
      <c r="MDA3" s="620"/>
      <c r="MDB3" s="620"/>
      <c r="MDC3" s="620"/>
      <c r="MDD3" s="620"/>
      <c r="MDE3" s="620"/>
      <c r="MDF3" s="620"/>
      <c r="MDG3" s="620"/>
      <c r="MDH3" s="620"/>
      <c r="MDI3" s="620"/>
      <c r="MDJ3" s="620"/>
      <c r="MDK3" s="620"/>
      <c r="MDL3" s="620"/>
      <c r="MDM3" s="620"/>
      <c r="MDN3" s="620"/>
      <c r="MDO3" s="620"/>
      <c r="MDP3" s="620"/>
      <c r="MDQ3" s="620"/>
      <c r="MDR3" s="620"/>
      <c r="MDS3" s="620"/>
      <c r="MDT3" s="620"/>
      <c r="MDU3" s="620"/>
      <c r="MDV3" s="620"/>
      <c r="MDW3" s="620"/>
      <c r="MDX3" s="620"/>
      <c r="MDY3" s="620"/>
      <c r="MDZ3" s="620"/>
      <c r="MEA3" s="620"/>
      <c r="MEB3" s="620"/>
      <c r="MEC3" s="620"/>
      <c r="MED3" s="620"/>
      <c r="MEE3" s="620"/>
      <c r="MEF3" s="620"/>
      <c r="MEG3" s="620"/>
      <c r="MEH3" s="620"/>
      <c r="MEI3" s="620"/>
      <c r="MEJ3" s="620"/>
      <c r="MEK3" s="620"/>
      <c r="MEL3" s="620"/>
      <c r="MEM3" s="620"/>
      <c r="MEN3" s="620"/>
      <c r="MEO3" s="620"/>
      <c r="MEP3" s="620"/>
      <c r="MEQ3" s="620"/>
      <c r="MER3" s="620"/>
      <c r="MES3" s="620"/>
      <c r="MET3" s="620"/>
      <c r="MEU3" s="620"/>
      <c r="MEV3" s="620"/>
      <c r="MEW3" s="620"/>
      <c r="MEX3" s="620"/>
      <c r="MEY3" s="620"/>
      <c r="MEZ3" s="620"/>
      <c r="MFA3" s="620"/>
      <c r="MFB3" s="620"/>
      <c r="MFC3" s="620"/>
      <c r="MFD3" s="620"/>
      <c r="MFE3" s="620"/>
      <c r="MFF3" s="620"/>
      <c r="MFG3" s="620"/>
      <c r="MFH3" s="620"/>
      <c r="MFI3" s="620"/>
      <c r="MFJ3" s="620"/>
      <c r="MFK3" s="620"/>
      <c r="MFL3" s="620"/>
      <c r="MFM3" s="620"/>
      <c r="MFN3" s="620"/>
      <c r="MFO3" s="620"/>
      <c r="MFP3" s="620"/>
      <c r="MFQ3" s="620"/>
      <c r="MFR3" s="620"/>
      <c r="MFS3" s="620"/>
      <c r="MFT3" s="620"/>
      <c r="MFU3" s="620"/>
      <c r="MFV3" s="620"/>
      <c r="MFW3" s="620"/>
      <c r="MFX3" s="620"/>
      <c r="MFY3" s="620"/>
      <c r="MFZ3" s="620"/>
      <c r="MGA3" s="620"/>
      <c r="MGB3" s="620"/>
      <c r="MGC3" s="620"/>
      <c r="MGD3" s="620"/>
      <c r="MGE3" s="620"/>
      <c r="MGF3" s="620"/>
      <c r="MGG3" s="620"/>
      <c r="MGH3" s="620"/>
      <c r="MGI3" s="620"/>
      <c r="MGJ3" s="620"/>
      <c r="MGK3" s="620"/>
      <c r="MGL3" s="620"/>
      <c r="MGM3" s="620"/>
      <c r="MGN3" s="620"/>
      <c r="MGO3" s="620"/>
      <c r="MGP3" s="620"/>
      <c r="MGQ3" s="620"/>
      <c r="MGR3" s="620"/>
      <c r="MGS3" s="620"/>
      <c r="MGT3" s="620"/>
      <c r="MGU3" s="620"/>
      <c r="MGV3" s="620"/>
      <c r="MGW3" s="620"/>
      <c r="MGX3" s="620"/>
      <c r="MGY3" s="620"/>
      <c r="MGZ3" s="620"/>
      <c r="MHA3" s="620"/>
      <c r="MHB3" s="620"/>
      <c r="MHC3" s="620"/>
      <c r="MHD3" s="620"/>
      <c r="MHE3" s="620"/>
      <c r="MHF3" s="620"/>
      <c r="MHG3" s="620"/>
      <c r="MHH3" s="620"/>
      <c r="MHI3" s="620"/>
      <c r="MHJ3" s="620"/>
      <c r="MHK3" s="620"/>
      <c r="MHL3" s="620"/>
      <c r="MHM3" s="620"/>
      <c r="MHN3" s="620"/>
      <c r="MHO3" s="620"/>
      <c r="MHP3" s="620"/>
      <c r="MHQ3" s="620"/>
      <c r="MHR3" s="620"/>
      <c r="MHS3" s="620"/>
      <c r="MHT3" s="620"/>
      <c r="MHU3" s="620"/>
      <c r="MHV3" s="620"/>
      <c r="MHW3" s="620"/>
      <c r="MHX3" s="620"/>
      <c r="MHY3" s="620"/>
      <c r="MHZ3" s="620"/>
      <c r="MIA3" s="620"/>
      <c r="MIB3" s="620"/>
      <c r="MIC3" s="620"/>
      <c r="MID3" s="620"/>
      <c r="MIE3" s="620"/>
      <c r="MIF3" s="620"/>
      <c r="MIG3" s="620"/>
      <c r="MIH3" s="620"/>
      <c r="MII3" s="620"/>
      <c r="MIJ3" s="620"/>
      <c r="MIK3" s="620"/>
      <c r="MIL3" s="620"/>
      <c r="MIM3" s="620"/>
      <c r="MIN3" s="620"/>
      <c r="MIO3" s="620"/>
      <c r="MIP3" s="620"/>
      <c r="MIQ3" s="620"/>
      <c r="MIR3" s="620"/>
      <c r="MIS3" s="620"/>
      <c r="MIT3" s="620"/>
      <c r="MIU3" s="620"/>
      <c r="MIV3" s="620"/>
      <c r="MIW3" s="620"/>
      <c r="MIX3" s="620"/>
      <c r="MIY3" s="620"/>
      <c r="MIZ3" s="620"/>
      <c r="MJA3" s="620"/>
      <c r="MJB3" s="620"/>
      <c r="MJC3" s="620"/>
      <c r="MJD3" s="620"/>
      <c r="MJE3" s="620"/>
      <c r="MJF3" s="620"/>
      <c r="MJG3" s="620"/>
      <c r="MJH3" s="620"/>
      <c r="MJI3" s="620"/>
      <c r="MJJ3" s="620"/>
      <c r="MJK3" s="620"/>
      <c r="MJL3" s="620"/>
      <c r="MJM3" s="620"/>
      <c r="MJN3" s="620"/>
      <c r="MJO3" s="620"/>
      <c r="MJP3" s="620"/>
      <c r="MJQ3" s="620"/>
      <c r="MJR3" s="620"/>
      <c r="MJS3" s="620"/>
      <c r="MJT3" s="620"/>
      <c r="MJU3" s="620"/>
      <c r="MJV3" s="620"/>
      <c r="MJW3" s="620"/>
      <c r="MJX3" s="620"/>
      <c r="MJY3" s="620"/>
      <c r="MJZ3" s="620"/>
      <c r="MKA3" s="620"/>
      <c r="MKB3" s="620"/>
      <c r="MKC3" s="620"/>
      <c r="MKD3" s="620"/>
      <c r="MKE3" s="620"/>
      <c r="MKF3" s="620"/>
      <c r="MKG3" s="620"/>
      <c r="MKH3" s="620"/>
      <c r="MKI3" s="620"/>
      <c r="MKJ3" s="620"/>
      <c r="MKK3" s="620"/>
      <c r="MKL3" s="620"/>
      <c r="MKM3" s="620"/>
      <c r="MKN3" s="620"/>
      <c r="MKO3" s="620"/>
      <c r="MKP3" s="620"/>
      <c r="MKQ3" s="620"/>
      <c r="MKR3" s="620"/>
      <c r="MKS3" s="620"/>
      <c r="MKT3" s="620"/>
      <c r="MKU3" s="620"/>
      <c r="MKV3" s="620"/>
      <c r="MKW3" s="620"/>
      <c r="MKX3" s="620"/>
      <c r="MKY3" s="620"/>
      <c r="MKZ3" s="620"/>
      <c r="MLA3" s="620"/>
      <c r="MLB3" s="620"/>
      <c r="MLC3" s="620"/>
      <c r="MLD3" s="620"/>
      <c r="MLE3" s="620"/>
      <c r="MLF3" s="620"/>
      <c r="MLG3" s="620"/>
      <c r="MLH3" s="620"/>
      <c r="MLI3" s="620"/>
      <c r="MLJ3" s="620"/>
      <c r="MLK3" s="620"/>
      <c r="MLL3" s="620"/>
      <c r="MLM3" s="620"/>
      <c r="MLN3" s="620"/>
      <c r="MLO3" s="620"/>
      <c r="MLP3" s="620"/>
      <c r="MLQ3" s="620"/>
      <c r="MLR3" s="620"/>
      <c r="MLS3" s="620"/>
      <c r="MLT3" s="620"/>
      <c r="MLU3" s="620"/>
      <c r="MLV3" s="620"/>
      <c r="MLW3" s="620"/>
      <c r="MLX3" s="620"/>
      <c r="MLY3" s="620"/>
      <c r="MLZ3" s="620"/>
      <c r="MMA3" s="620"/>
      <c r="MMB3" s="620"/>
      <c r="MMC3" s="620"/>
      <c r="MMD3" s="620"/>
      <c r="MME3" s="620"/>
      <c r="MMF3" s="620"/>
      <c r="MMG3" s="620"/>
      <c r="MMH3" s="620"/>
      <c r="MMI3" s="620"/>
      <c r="MMJ3" s="620"/>
      <c r="MMK3" s="620"/>
      <c r="MML3" s="620"/>
      <c r="MMM3" s="620"/>
      <c r="MMN3" s="620"/>
      <c r="MMO3" s="620"/>
      <c r="MMP3" s="620"/>
      <c r="MMQ3" s="620"/>
      <c r="MMR3" s="620"/>
      <c r="MMS3" s="620"/>
      <c r="MMT3" s="620"/>
      <c r="MMU3" s="620"/>
      <c r="MMV3" s="620"/>
      <c r="MMW3" s="620"/>
      <c r="MMX3" s="620"/>
      <c r="MMY3" s="620"/>
      <c r="MMZ3" s="620"/>
      <c r="MNA3" s="620"/>
      <c r="MNB3" s="620"/>
      <c r="MNC3" s="620"/>
      <c r="MND3" s="620"/>
      <c r="MNE3" s="620"/>
      <c r="MNF3" s="620"/>
      <c r="MNG3" s="620"/>
      <c r="MNH3" s="620"/>
      <c r="MNI3" s="620"/>
      <c r="MNJ3" s="620"/>
      <c r="MNK3" s="620"/>
      <c r="MNL3" s="620"/>
      <c r="MNM3" s="620"/>
      <c r="MNN3" s="620"/>
      <c r="MNO3" s="620"/>
      <c r="MNP3" s="620"/>
      <c r="MNQ3" s="620"/>
      <c r="MNR3" s="620"/>
      <c r="MNS3" s="620"/>
      <c r="MNT3" s="620"/>
      <c r="MNU3" s="620"/>
      <c r="MNV3" s="620"/>
      <c r="MNW3" s="620"/>
      <c r="MNX3" s="620"/>
      <c r="MNY3" s="620"/>
      <c r="MNZ3" s="620"/>
      <c r="MOA3" s="620"/>
      <c r="MOB3" s="620"/>
      <c r="MOC3" s="620"/>
      <c r="MOD3" s="620"/>
      <c r="MOE3" s="620"/>
      <c r="MOF3" s="620"/>
      <c r="MOG3" s="620"/>
      <c r="MOH3" s="620"/>
      <c r="MOI3" s="620"/>
      <c r="MOJ3" s="620"/>
      <c r="MOK3" s="620"/>
      <c r="MOL3" s="620"/>
      <c r="MOM3" s="620"/>
      <c r="MON3" s="620"/>
      <c r="MOO3" s="620"/>
      <c r="MOP3" s="620"/>
      <c r="MOQ3" s="620"/>
      <c r="MOR3" s="620"/>
      <c r="MOS3" s="620"/>
      <c r="MOT3" s="620"/>
      <c r="MOU3" s="620"/>
      <c r="MOV3" s="620"/>
      <c r="MOW3" s="620"/>
      <c r="MOX3" s="620"/>
      <c r="MOY3" s="620"/>
      <c r="MOZ3" s="620"/>
      <c r="MPA3" s="620"/>
      <c r="MPB3" s="620"/>
      <c r="MPC3" s="620"/>
      <c r="MPD3" s="620"/>
      <c r="MPE3" s="620"/>
      <c r="MPF3" s="620"/>
      <c r="MPG3" s="620"/>
      <c r="MPH3" s="620"/>
      <c r="MPI3" s="620"/>
      <c r="MPJ3" s="620"/>
      <c r="MPK3" s="620"/>
      <c r="MPL3" s="620"/>
      <c r="MPM3" s="620"/>
      <c r="MPN3" s="620"/>
      <c r="MPO3" s="620"/>
      <c r="MPP3" s="620"/>
      <c r="MPQ3" s="620"/>
      <c r="MPR3" s="620"/>
      <c r="MPS3" s="620"/>
      <c r="MPT3" s="620"/>
      <c r="MPU3" s="620"/>
      <c r="MPV3" s="620"/>
      <c r="MPW3" s="620"/>
      <c r="MPX3" s="620"/>
      <c r="MPY3" s="620"/>
      <c r="MPZ3" s="620"/>
      <c r="MQA3" s="620"/>
      <c r="MQB3" s="620"/>
      <c r="MQC3" s="620"/>
      <c r="MQD3" s="620"/>
      <c r="MQE3" s="620"/>
      <c r="MQF3" s="620"/>
      <c r="MQG3" s="620"/>
      <c r="MQH3" s="620"/>
      <c r="MQI3" s="620"/>
      <c r="MQJ3" s="620"/>
      <c r="MQK3" s="620"/>
      <c r="MQL3" s="620"/>
      <c r="MQM3" s="620"/>
      <c r="MQN3" s="620"/>
      <c r="MQO3" s="620"/>
      <c r="MQP3" s="620"/>
      <c r="MQQ3" s="620"/>
      <c r="MQR3" s="620"/>
      <c r="MQS3" s="620"/>
      <c r="MQT3" s="620"/>
      <c r="MQU3" s="620"/>
      <c r="MQV3" s="620"/>
      <c r="MQW3" s="620"/>
      <c r="MQX3" s="620"/>
      <c r="MQY3" s="620"/>
      <c r="MQZ3" s="620"/>
      <c r="MRA3" s="620"/>
      <c r="MRB3" s="620"/>
      <c r="MRC3" s="620"/>
      <c r="MRD3" s="620"/>
      <c r="MRE3" s="620"/>
      <c r="MRF3" s="620"/>
      <c r="MRG3" s="620"/>
      <c r="MRH3" s="620"/>
      <c r="MRI3" s="620"/>
      <c r="MRJ3" s="620"/>
      <c r="MRK3" s="620"/>
      <c r="MRL3" s="620"/>
      <c r="MRM3" s="620"/>
      <c r="MRN3" s="620"/>
      <c r="MRO3" s="620"/>
      <c r="MRP3" s="620"/>
      <c r="MRQ3" s="620"/>
      <c r="MRR3" s="620"/>
      <c r="MRS3" s="620"/>
      <c r="MRT3" s="620"/>
      <c r="MRU3" s="620"/>
      <c r="MRV3" s="620"/>
      <c r="MRW3" s="620"/>
      <c r="MRX3" s="620"/>
      <c r="MRY3" s="620"/>
      <c r="MRZ3" s="620"/>
      <c r="MSA3" s="620"/>
      <c r="MSB3" s="620"/>
      <c r="MSC3" s="620"/>
      <c r="MSD3" s="620"/>
      <c r="MSE3" s="620"/>
      <c r="MSF3" s="620"/>
      <c r="MSG3" s="620"/>
      <c r="MSH3" s="620"/>
      <c r="MSI3" s="620"/>
      <c r="MSJ3" s="620"/>
      <c r="MSK3" s="620"/>
      <c r="MSL3" s="620"/>
      <c r="MSM3" s="620"/>
      <c r="MSN3" s="620"/>
      <c r="MSO3" s="620"/>
      <c r="MSP3" s="620"/>
      <c r="MSQ3" s="620"/>
      <c r="MSR3" s="620"/>
      <c r="MSS3" s="620"/>
      <c r="MST3" s="620"/>
      <c r="MSU3" s="620"/>
      <c r="MSV3" s="620"/>
      <c r="MSW3" s="620"/>
      <c r="MSX3" s="620"/>
      <c r="MSY3" s="620"/>
      <c r="MSZ3" s="620"/>
      <c r="MTA3" s="620"/>
      <c r="MTB3" s="620"/>
      <c r="MTC3" s="620"/>
      <c r="MTD3" s="620"/>
      <c r="MTE3" s="620"/>
      <c r="MTF3" s="620"/>
      <c r="MTG3" s="620"/>
      <c r="MTH3" s="620"/>
      <c r="MTI3" s="620"/>
      <c r="MTJ3" s="620"/>
      <c r="MTK3" s="620"/>
      <c r="MTL3" s="620"/>
      <c r="MTM3" s="620"/>
      <c r="MTN3" s="620"/>
      <c r="MTO3" s="620"/>
      <c r="MTP3" s="620"/>
      <c r="MTQ3" s="620"/>
      <c r="MTR3" s="620"/>
      <c r="MTS3" s="620"/>
      <c r="MTT3" s="620"/>
      <c r="MTU3" s="620"/>
      <c r="MTV3" s="620"/>
      <c r="MTW3" s="620"/>
      <c r="MTX3" s="620"/>
      <c r="MTY3" s="620"/>
      <c r="MTZ3" s="620"/>
      <c r="MUA3" s="620"/>
      <c r="MUB3" s="620"/>
      <c r="MUC3" s="620"/>
      <c r="MUD3" s="620"/>
      <c r="MUE3" s="620"/>
      <c r="MUF3" s="620"/>
      <c r="MUG3" s="620"/>
      <c r="MUH3" s="620"/>
      <c r="MUI3" s="620"/>
      <c r="MUJ3" s="620"/>
      <c r="MUK3" s="620"/>
      <c r="MUL3" s="620"/>
      <c r="MUM3" s="620"/>
      <c r="MUN3" s="620"/>
      <c r="MUO3" s="620"/>
      <c r="MUP3" s="620"/>
      <c r="MUQ3" s="620"/>
      <c r="MUR3" s="620"/>
      <c r="MUS3" s="620"/>
      <c r="MUT3" s="620"/>
      <c r="MUU3" s="620"/>
      <c r="MUV3" s="620"/>
      <c r="MUW3" s="620"/>
      <c r="MUX3" s="620"/>
      <c r="MUY3" s="620"/>
      <c r="MUZ3" s="620"/>
      <c r="MVA3" s="620"/>
      <c r="MVB3" s="620"/>
      <c r="MVC3" s="620"/>
      <c r="MVD3" s="620"/>
      <c r="MVE3" s="620"/>
      <c r="MVF3" s="620"/>
      <c r="MVG3" s="620"/>
      <c r="MVH3" s="620"/>
      <c r="MVI3" s="620"/>
      <c r="MVJ3" s="620"/>
      <c r="MVK3" s="620"/>
      <c r="MVL3" s="620"/>
      <c r="MVM3" s="620"/>
      <c r="MVN3" s="620"/>
      <c r="MVO3" s="620"/>
      <c r="MVP3" s="620"/>
      <c r="MVQ3" s="620"/>
      <c r="MVR3" s="620"/>
      <c r="MVS3" s="620"/>
      <c r="MVT3" s="620"/>
      <c r="MVU3" s="620"/>
      <c r="MVV3" s="620"/>
      <c r="MVW3" s="620"/>
      <c r="MVX3" s="620"/>
      <c r="MVY3" s="620"/>
      <c r="MVZ3" s="620"/>
      <c r="MWA3" s="620"/>
      <c r="MWB3" s="620"/>
      <c r="MWC3" s="620"/>
      <c r="MWD3" s="620"/>
      <c r="MWE3" s="620"/>
      <c r="MWF3" s="620"/>
      <c r="MWG3" s="620"/>
      <c r="MWH3" s="620"/>
      <c r="MWI3" s="620"/>
      <c r="MWJ3" s="620"/>
      <c r="MWK3" s="620"/>
      <c r="MWL3" s="620"/>
      <c r="MWM3" s="620"/>
      <c r="MWN3" s="620"/>
      <c r="MWO3" s="620"/>
      <c r="MWP3" s="620"/>
      <c r="MWQ3" s="620"/>
      <c r="MWR3" s="620"/>
      <c r="MWS3" s="620"/>
      <c r="MWT3" s="620"/>
      <c r="MWU3" s="620"/>
      <c r="MWV3" s="620"/>
      <c r="MWW3" s="620"/>
      <c r="MWX3" s="620"/>
      <c r="MWY3" s="620"/>
      <c r="MWZ3" s="620"/>
      <c r="MXA3" s="620"/>
      <c r="MXB3" s="620"/>
      <c r="MXC3" s="620"/>
      <c r="MXD3" s="620"/>
      <c r="MXE3" s="620"/>
      <c r="MXF3" s="620"/>
      <c r="MXG3" s="620"/>
      <c r="MXH3" s="620"/>
      <c r="MXI3" s="620"/>
      <c r="MXJ3" s="620"/>
      <c r="MXK3" s="620"/>
      <c r="MXL3" s="620"/>
      <c r="MXM3" s="620"/>
      <c r="MXN3" s="620"/>
      <c r="MXO3" s="620"/>
      <c r="MXP3" s="620"/>
      <c r="MXQ3" s="620"/>
      <c r="MXR3" s="620"/>
      <c r="MXS3" s="620"/>
      <c r="MXT3" s="620"/>
      <c r="MXU3" s="620"/>
      <c r="MXV3" s="620"/>
      <c r="MXW3" s="620"/>
      <c r="MXX3" s="620"/>
      <c r="MXY3" s="620"/>
      <c r="MXZ3" s="620"/>
      <c r="MYA3" s="620"/>
      <c r="MYB3" s="620"/>
      <c r="MYC3" s="620"/>
      <c r="MYD3" s="620"/>
      <c r="MYE3" s="620"/>
      <c r="MYF3" s="620"/>
      <c r="MYG3" s="620"/>
      <c r="MYH3" s="620"/>
      <c r="MYI3" s="620"/>
      <c r="MYJ3" s="620"/>
      <c r="MYK3" s="620"/>
      <c r="MYL3" s="620"/>
      <c r="MYM3" s="620"/>
      <c r="MYN3" s="620"/>
      <c r="MYO3" s="620"/>
      <c r="MYP3" s="620"/>
      <c r="MYQ3" s="620"/>
      <c r="MYR3" s="620"/>
      <c r="MYS3" s="620"/>
      <c r="MYT3" s="620"/>
      <c r="MYU3" s="620"/>
      <c r="MYV3" s="620"/>
      <c r="MYW3" s="620"/>
      <c r="MYX3" s="620"/>
      <c r="MYY3" s="620"/>
      <c r="MYZ3" s="620"/>
      <c r="MZA3" s="620"/>
      <c r="MZB3" s="620"/>
      <c r="MZC3" s="620"/>
      <c r="MZD3" s="620"/>
      <c r="MZE3" s="620"/>
      <c r="MZF3" s="620"/>
      <c r="MZG3" s="620"/>
      <c r="MZH3" s="620"/>
      <c r="MZI3" s="620"/>
      <c r="MZJ3" s="620"/>
      <c r="MZK3" s="620"/>
      <c r="MZL3" s="620"/>
      <c r="MZM3" s="620"/>
      <c r="MZN3" s="620"/>
      <c r="MZO3" s="620"/>
      <c r="MZP3" s="620"/>
      <c r="MZQ3" s="620"/>
      <c r="MZR3" s="620"/>
      <c r="MZS3" s="620"/>
      <c r="MZT3" s="620"/>
      <c r="MZU3" s="620"/>
      <c r="MZV3" s="620"/>
      <c r="MZW3" s="620"/>
      <c r="MZX3" s="620"/>
      <c r="MZY3" s="620"/>
      <c r="MZZ3" s="620"/>
      <c r="NAA3" s="620"/>
      <c r="NAB3" s="620"/>
      <c r="NAC3" s="620"/>
      <c r="NAD3" s="620"/>
      <c r="NAE3" s="620"/>
      <c r="NAF3" s="620"/>
      <c r="NAG3" s="620"/>
      <c r="NAH3" s="620"/>
      <c r="NAI3" s="620"/>
      <c r="NAJ3" s="620"/>
      <c r="NAK3" s="620"/>
      <c r="NAL3" s="620"/>
      <c r="NAM3" s="620"/>
      <c r="NAN3" s="620"/>
      <c r="NAO3" s="620"/>
      <c r="NAP3" s="620"/>
      <c r="NAQ3" s="620"/>
      <c r="NAR3" s="620"/>
      <c r="NAS3" s="620"/>
      <c r="NAT3" s="620"/>
      <c r="NAU3" s="620"/>
      <c r="NAV3" s="620"/>
      <c r="NAW3" s="620"/>
      <c r="NAX3" s="620"/>
      <c r="NAY3" s="620"/>
      <c r="NAZ3" s="620"/>
      <c r="NBA3" s="620"/>
      <c r="NBB3" s="620"/>
      <c r="NBC3" s="620"/>
      <c r="NBD3" s="620"/>
      <c r="NBE3" s="620"/>
      <c r="NBF3" s="620"/>
      <c r="NBG3" s="620"/>
      <c r="NBH3" s="620"/>
      <c r="NBI3" s="620"/>
      <c r="NBJ3" s="620"/>
      <c r="NBK3" s="620"/>
      <c r="NBL3" s="620"/>
      <c r="NBM3" s="620"/>
      <c r="NBN3" s="620"/>
      <c r="NBO3" s="620"/>
      <c r="NBP3" s="620"/>
      <c r="NBQ3" s="620"/>
      <c r="NBR3" s="620"/>
      <c r="NBS3" s="620"/>
      <c r="NBT3" s="620"/>
      <c r="NBU3" s="620"/>
      <c r="NBV3" s="620"/>
      <c r="NBW3" s="620"/>
      <c r="NBX3" s="620"/>
      <c r="NBY3" s="620"/>
      <c r="NBZ3" s="620"/>
      <c r="NCA3" s="620"/>
      <c r="NCB3" s="620"/>
      <c r="NCC3" s="620"/>
      <c r="NCD3" s="620"/>
      <c r="NCE3" s="620"/>
      <c r="NCF3" s="620"/>
      <c r="NCG3" s="620"/>
      <c r="NCH3" s="620"/>
      <c r="NCI3" s="620"/>
      <c r="NCJ3" s="620"/>
      <c r="NCK3" s="620"/>
      <c r="NCL3" s="620"/>
      <c r="NCM3" s="620"/>
      <c r="NCN3" s="620"/>
      <c r="NCO3" s="620"/>
      <c r="NCP3" s="620"/>
      <c r="NCQ3" s="620"/>
      <c r="NCR3" s="620"/>
      <c r="NCS3" s="620"/>
      <c r="NCT3" s="620"/>
      <c r="NCU3" s="620"/>
      <c r="NCV3" s="620"/>
      <c r="NCW3" s="620"/>
      <c r="NCX3" s="620"/>
      <c r="NCY3" s="620"/>
      <c r="NCZ3" s="620"/>
      <c r="NDA3" s="620"/>
      <c r="NDB3" s="620"/>
      <c r="NDC3" s="620"/>
      <c r="NDD3" s="620"/>
      <c r="NDE3" s="620"/>
      <c r="NDF3" s="620"/>
      <c r="NDG3" s="620"/>
      <c r="NDH3" s="620"/>
      <c r="NDI3" s="620"/>
      <c r="NDJ3" s="620"/>
      <c r="NDK3" s="620"/>
      <c r="NDL3" s="620"/>
      <c r="NDM3" s="620"/>
      <c r="NDN3" s="620"/>
      <c r="NDO3" s="620"/>
      <c r="NDP3" s="620"/>
      <c r="NDQ3" s="620"/>
      <c r="NDR3" s="620"/>
      <c r="NDS3" s="620"/>
      <c r="NDT3" s="620"/>
      <c r="NDU3" s="620"/>
      <c r="NDV3" s="620"/>
      <c r="NDW3" s="620"/>
      <c r="NDX3" s="620"/>
      <c r="NDY3" s="620"/>
      <c r="NDZ3" s="620"/>
      <c r="NEA3" s="620"/>
      <c r="NEB3" s="620"/>
      <c r="NEC3" s="620"/>
      <c r="NED3" s="620"/>
      <c r="NEE3" s="620"/>
      <c r="NEF3" s="620"/>
      <c r="NEG3" s="620"/>
      <c r="NEH3" s="620"/>
      <c r="NEI3" s="620"/>
      <c r="NEJ3" s="620"/>
      <c r="NEK3" s="620"/>
      <c r="NEL3" s="620"/>
      <c r="NEM3" s="620"/>
      <c r="NEN3" s="620"/>
      <c r="NEO3" s="620"/>
      <c r="NEP3" s="620"/>
      <c r="NEQ3" s="620"/>
      <c r="NER3" s="620"/>
      <c r="NES3" s="620"/>
      <c r="NET3" s="620"/>
      <c r="NEU3" s="620"/>
      <c r="NEV3" s="620"/>
      <c r="NEW3" s="620"/>
      <c r="NEX3" s="620"/>
      <c r="NEY3" s="620"/>
      <c r="NEZ3" s="620"/>
      <c r="NFA3" s="620"/>
      <c r="NFB3" s="620"/>
      <c r="NFC3" s="620"/>
      <c r="NFD3" s="620"/>
      <c r="NFE3" s="620"/>
      <c r="NFF3" s="620"/>
      <c r="NFG3" s="620"/>
      <c r="NFH3" s="620"/>
      <c r="NFI3" s="620"/>
      <c r="NFJ3" s="620"/>
      <c r="NFK3" s="620"/>
      <c r="NFL3" s="620"/>
      <c r="NFM3" s="620"/>
      <c r="NFN3" s="620"/>
      <c r="NFO3" s="620"/>
      <c r="NFP3" s="620"/>
      <c r="NFQ3" s="620"/>
      <c r="NFR3" s="620"/>
      <c r="NFS3" s="620"/>
      <c r="NFT3" s="620"/>
      <c r="NFU3" s="620"/>
      <c r="NFV3" s="620"/>
      <c r="NFW3" s="620"/>
      <c r="NFX3" s="620"/>
      <c r="NFY3" s="620"/>
      <c r="NFZ3" s="620"/>
      <c r="NGA3" s="620"/>
      <c r="NGB3" s="620"/>
      <c r="NGC3" s="620"/>
      <c r="NGD3" s="620"/>
      <c r="NGE3" s="620"/>
      <c r="NGF3" s="620"/>
      <c r="NGG3" s="620"/>
      <c r="NGH3" s="620"/>
      <c r="NGI3" s="620"/>
      <c r="NGJ3" s="620"/>
      <c r="NGK3" s="620"/>
      <c r="NGL3" s="620"/>
      <c r="NGM3" s="620"/>
      <c r="NGN3" s="620"/>
      <c r="NGO3" s="620"/>
      <c r="NGP3" s="620"/>
      <c r="NGQ3" s="620"/>
      <c r="NGR3" s="620"/>
      <c r="NGS3" s="620"/>
      <c r="NGT3" s="620"/>
      <c r="NGU3" s="620"/>
      <c r="NGV3" s="620"/>
      <c r="NGW3" s="620"/>
      <c r="NGX3" s="620"/>
      <c r="NGY3" s="620"/>
      <c r="NGZ3" s="620"/>
      <c r="NHA3" s="620"/>
      <c r="NHB3" s="620"/>
      <c r="NHC3" s="620"/>
      <c r="NHD3" s="620"/>
      <c r="NHE3" s="620"/>
      <c r="NHF3" s="620"/>
      <c r="NHG3" s="620"/>
      <c r="NHH3" s="620"/>
      <c r="NHI3" s="620"/>
      <c r="NHJ3" s="620"/>
      <c r="NHK3" s="620"/>
      <c r="NHL3" s="620"/>
      <c r="NHM3" s="620"/>
      <c r="NHN3" s="620"/>
      <c r="NHO3" s="620"/>
      <c r="NHP3" s="620"/>
      <c r="NHQ3" s="620"/>
      <c r="NHR3" s="620"/>
      <c r="NHS3" s="620"/>
      <c r="NHT3" s="620"/>
      <c r="NHU3" s="620"/>
      <c r="NHV3" s="620"/>
      <c r="NHW3" s="620"/>
      <c r="NHX3" s="620"/>
      <c r="NHY3" s="620"/>
      <c r="NHZ3" s="620"/>
      <c r="NIA3" s="620"/>
      <c r="NIB3" s="620"/>
      <c r="NIC3" s="620"/>
      <c r="NID3" s="620"/>
      <c r="NIE3" s="620"/>
      <c r="NIF3" s="620"/>
      <c r="NIG3" s="620"/>
      <c r="NIH3" s="620"/>
      <c r="NII3" s="620"/>
      <c r="NIJ3" s="620"/>
      <c r="NIK3" s="620"/>
      <c r="NIL3" s="620"/>
      <c r="NIM3" s="620"/>
      <c r="NIN3" s="620"/>
      <c r="NIO3" s="620"/>
      <c r="NIP3" s="620"/>
      <c r="NIQ3" s="620"/>
      <c r="NIR3" s="620"/>
      <c r="NIS3" s="620"/>
      <c r="NIT3" s="620"/>
      <c r="NIU3" s="620"/>
      <c r="NIV3" s="620"/>
      <c r="NIW3" s="620"/>
      <c r="NIX3" s="620"/>
      <c r="NIY3" s="620"/>
      <c r="NIZ3" s="620"/>
      <c r="NJA3" s="620"/>
      <c r="NJB3" s="620"/>
      <c r="NJC3" s="620"/>
      <c r="NJD3" s="620"/>
      <c r="NJE3" s="620"/>
      <c r="NJF3" s="620"/>
      <c r="NJG3" s="620"/>
      <c r="NJH3" s="620"/>
      <c r="NJI3" s="620"/>
      <c r="NJJ3" s="620"/>
      <c r="NJK3" s="620"/>
      <c r="NJL3" s="620"/>
      <c r="NJM3" s="620"/>
      <c r="NJN3" s="620"/>
      <c r="NJO3" s="620"/>
      <c r="NJP3" s="620"/>
      <c r="NJQ3" s="620"/>
      <c r="NJR3" s="620"/>
      <c r="NJS3" s="620"/>
      <c r="NJT3" s="620"/>
      <c r="NJU3" s="620"/>
      <c r="NJV3" s="620"/>
      <c r="NJW3" s="620"/>
      <c r="NJX3" s="620"/>
      <c r="NJY3" s="620"/>
      <c r="NJZ3" s="620"/>
      <c r="NKA3" s="620"/>
      <c r="NKB3" s="620"/>
      <c r="NKC3" s="620"/>
      <c r="NKD3" s="620"/>
      <c r="NKE3" s="620"/>
      <c r="NKF3" s="620"/>
      <c r="NKG3" s="620"/>
      <c r="NKH3" s="620"/>
      <c r="NKI3" s="620"/>
      <c r="NKJ3" s="620"/>
      <c r="NKK3" s="620"/>
      <c r="NKL3" s="620"/>
      <c r="NKM3" s="620"/>
      <c r="NKN3" s="620"/>
      <c r="NKO3" s="620"/>
      <c r="NKP3" s="620"/>
      <c r="NKQ3" s="620"/>
      <c r="NKR3" s="620"/>
      <c r="NKS3" s="620"/>
      <c r="NKT3" s="620"/>
      <c r="NKU3" s="620"/>
      <c r="NKV3" s="620"/>
      <c r="NKW3" s="620"/>
      <c r="NKX3" s="620"/>
      <c r="NKY3" s="620"/>
      <c r="NKZ3" s="620"/>
      <c r="NLA3" s="620"/>
      <c r="NLB3" s="620"/>
      <c r="NLC3" s="620"/>
      <c r="NLD3" s="620"/>
      <c r="NLE3" s="620"/>
      <c r="NLF3" s="620"/>
      <c r="NLG3" s="620"/>
      <c r="NLH3" s="620"/>
      <c r="NLI3" s="620"/>
      <c r="NLJ3" s="620"/>
      <c r="NLK3" s="620"/>
      <c r="NLL3" s="620"/>
      <c r="NLM3" s="620"/>
      <c r="NLN3" s="620"/>
      <c r="NLO3" s="620"/>
      <c r="NLP3" s="620"/>
      <c r="NLQ3" s="620"/>
      <c r="NLR3" s="620"/>
      <c r="NLS3" s="620"/>
      <c r="NLT3" s="620"/>
      <c r="NLU3" s="620"/>
      <c r="NLV3" s="620"/>
      <c r="NLW3" s="620"/>
      <c r="NLX3" s="620"/>
      <c r="NLY3" s="620"/>
      <c r="NLZ3" s="620"/>
      <c r="NMA3" s="620"/>
      <c r="NMB3" s="620"/>
      <c r="NMC3" s="620"/>
      <c r="NMD3" s="620"/>
      <c r="NME3" s="620"/>
      <c r="NMF3" s="620"/>
      <c r="NMG3" s="620"/>
      <c r="NMH3" s="620"/>
      <c r="NMI3" s="620"/>
      <c r="NMJ3" s="620"/>
      <c r="NMK3" s="620"/>
      <c r="NML3" s="620"/>
      <c r="NMM3" s="620"/>
      <c r="NMN3" s="620"/>
      <c r="NMO3" s="620"/>
      <c r="NMP3" s="620"/>
      <c r="NMQ3" s="620"/>
      <c r="NMR3" s="620"/>
      <c r="NMS3" s="620"/>
      <c r="NMT3" s="620"/>
      <c r="NMU3" s="620"/>
      <c r="NMV3" s="620"/>
      <c r="NMW3" s="620"/>
      <c r="NMX3" s="620"/>
      <c r="NMY3" s="620"/>
      <c r="NMZ3" s="620"/>
      <c r="NNA3" s="620"/>
      <c r="NNB3" s="620"/>
      <c r="NNC3" s="620"/>
      <c r="NND3" s="620"/>
      <c r="NNE3" s="620"/>
      <c r="NNF3" s="620"/>
      <c r="NNG3" s="620"/>
      <c r="NNH3" s="620"/>
      <c r="NNI3" s="620"/>
      <c r="NNJ3" s="620"/>
      <c r="NNK3" s="620"/>
      <c r="NNL3" s="620"/>
      <c r="NNM3" s="620"/>
      <c r="NNN3" s="620"/>
      <c r="NNO3" s="620"/>
      <c r="NNP3" s="620"/>
      <c r="NNQ3" s="620"/>
      <c r="NNR3" s="620"/>
      <c r="NNS3" s="620"/>
      <c r="NNT3" s="620"/>
      <c r="NNU3" s="620"/>
      <c r="NNV3" s="620"/>
      <c r="NNW3" s="620"/>
      <c r="NNX3" s="620"/>
      <c r="NNY3" s="620"/>
      <c r="NNZ3" s="620"/>
      <c r="NOA3" s="620"/>
      <c r="NOB3" s="620"/>
      <c r="NOC3" s="620"/>
      <c r="NOD3" s="620"/>
      <c r="NOE3" s="620"/>
      <c r="NOF3" s="620"/>
      <c r="NOG3" s="620"/>
      <c r="NOH3" s="620"/>
      <c r="NOI3" s="620"/>
      <c r="NOJ3" s="620"/>
      <c r="NOK3" s="620"/>
      <c r="NOL3" s="620"/>
      <c r="NOM3" s="620"/>
      <c r="NON3" s="620"/>
      <c r="NOO3" s="620"/>
      <c r="NOP3" s="620"/>
      <c r="NOQ3" s="620"/>
      <c r="NOR3" s="620"/>
      <c r="NOS3" s="620"/>
      <c r="NOT3" s="620"/>
      <c r="NOU3" s="620"/>
      <c r="NOV3" s="620"/>
      <c r="NOW3" s="620"/>
      <c r="NOX3" s="620"/>
      <c r="NOY3" s="620"/>
      <c r="NOZ3" s="620"/>
      <c r="NPA3" s="620"/>
      <c r="NPB3" s="620"/>
      <c r="NPC3" s="620"/>
      <c r="NPD3" s="620"/>
      <c r="NPE3" s="620"/>
      <c r="NPF3" s="620"/>
      <c r="NPG3" s="620"/>
      <c r="NPH3" s="620"/>
      <c r="NPI3" s="620"/>
      <c r="NPJ3" s="620"/>
      <c r="NPK3" s="620"/>
      <c r="NPL3" s="620"/>
      <c r="NPM3" s="620"/>
      <c r="NPN3" s="620"/>
      <c r="NPO3" s="620"/>
      <c r="NPP3" s="620"/>
      <c r="NPQ3" s="620"/>
      <c r="NPR3" s="620"/>
      <c r="NPS3" s="620"/>
      <c r="NPT3" s="620"/>
      <c r="NPU3" s="620"/>
      <c r="NPV3" s="620"/>
      <c r="NPW3" s="620"/>
      <c r="NPX3" s="620"/>
      <c r="NPY3" s="620"/>
      <c r="NPZ3" s="620"/>
      <c r="NQA3" s="620"/>
      <c r="NQB3" s="620"/>
      <c r="NQC3" s="620"/>
      <c r="NQD3" s="620"/>
      <c r="NQE3" s="620"/>
      <c r="NQF3" s="620"/>
      <c r="NQG3" s="620"/>
      <c r="NQH3" s="620"/>
      <c r="NQI3" s="620"/>
      <c r="NQJ3" s="620"/>
      <c r="NQK3" s="620"/>
      <c r="NQL3" s="620"/>
      <c r="NQM3" s="620"/>
      <c r="NQN3" s="620"/>
      <c r="NQO3" s="620"/>
      <c r="NQP3" s="620"/>
      <c r="NQQ3" s="620"/>
      <c r="NQR3" s="620"/>
      <c r="NQS3" s="620"/>
      <c r="NQT3" s="620"/>
      <c r="NQU3" s="620"/>
      <c r="NQV3" s="620"/>
      <c r="NQW3" s="620"/>
      <c r="NQX3" s="620"/>
      <c r="NQY3" s="620"/>
      <c r="NQZ3" s="620"/>
      <c r="NRA3" s="620"/>
      <c r="NRB3" s="620"/>
      <c r="NRC3" s="620"/>
      <c r="NRD3" s="620"/>
      <c r="NRE3" s="620"/>
      <c r="NRF3" s="620"/>
      <c r="NRG3" s="620"/>
      <c r="NRH3" s="620"/>
      <c r="NRI3" s="620"/>
      <c r="NRJ3" s="620"/>
      <c r="NRK3" s="620"/>
      <c r="NRL3" s="620"/>
      <c r="NRM3" s="620"/>
      <c r="NRN3" s="620"/>
      <c r="NRO3" s="620"/>
      <c r="NRP3" s="620"/>
      <c r="NRQ3" s="620"/>
      <c r="NRR3" s="620"/>
      <c r="NRS3" s="620"/>
      <c r="NRT3" s="620"/>
      <c r="NRU3" s="620"/>
      <c r="NRV3" s="620"/>
      <c r="NRW3" s="620"/>
      <c r="NRX3" s="620"/>
      <c r="NRY3" s="620"/>
      <c r="NRZ3" s="620"/>
      <c r="NSA3" s="620"/>
      <c r="NSB3" s="620"/>
      <c r="NSC3" s="620"/>
      <c r="NSD3" s="620"/>
      <c r="NSE3" s="620"/>
      <c r="NSF3" s="620"/>
      <c r="NSG3" s="620"/>
      <c r="NSH3" s="620"/>
      <c r="NSI3" s="620"/>
      <c r="NSJ3" s="620"/>
      <c r="NSK3" s="620"/>
      <c r="NSL3" s="620"/>
      <c r="NSM3" s="620"/>
      <c r="NSN3" s="620"/>
      <c r="NSO3" s="620"/>
      <c r="NSP3" s="620"/>
      <c r="NSQ3" s="620"/>
      <c r="NSR3" s="620"/>
      <c r="NSS3" s="620"/>
      <c r="NST3" s="620"/>
      <c r="NSU3" s="620"/>
      <c r="NSV3" s="620"/>
      <c r="NSW3" s="620"/>
      <c r="NSX3" s="620"/>
      <c r="NSY3" s="620"/>
      <c r="NSZ3" s="620"/>
      <c r="NTA3" s="620"/>
      <c r="NTB3" s="620"/>
      <c r="NTC3" s="620"/>
      <c r="NTD3" s="620"/>
      <c r="NTE3" s="620"/>
      <c r="NTF3" s="620"/>
      <c r="NTG3" s="620"/>
      <c r="NTH3" s="620"/>
      <c r="NTI3" s="620"/>
      <c r="NTJ3" s="620"/>
      <c r="NTK3" s="620"/>
      <c r="NTL3" s="620"/>
      <c r="NTM3" s="620"/>
      <c r="NTN3" s="620"/>
      <c r="NTO3" s="620"/>
      <c r="NTP3" s="620"/>
      <c r="NTQ3" s="620"/>
      <c r="NTR3" s="620"/>
      <c r="NTS3" s="620"/>
      <c r="NTT3" s="620"/>
      <c r="NTU3" s="620"/>
      <c r="NTV3" s="620"/>
      <c r="NTW3" s="620"/>
      <c r="NTX3" s="620"/>
      <c r="NTY3" s="620"/>
      <c r="NTZ3" s="620"/>
      <c r="NUA3" s="620"/>
      <c r="NUB3" s="620"/>
      <c r="NUC3" s="620"/>
      <c r="NUD3" s="620"/>
      <c r="NUE3" s="620"/>
      <c r="NUF3" s="620"/>
      <c r="NUG3" s="620"/>
      <c r="NUH3" s="620"/>
      <c r="NUI3" s="620"/>
      <c r="NUJ3" s="620"/>
      <c r="NUK3" s="620"/>
      <c r="NUL3" s="620"/>
      <c r="NUM3" s="620"/>
      <c r="NUN3" s="620"/>
      <c r="NUO3" s="620"/>
      <c r="NUP3" s="620"/>
      <c r="NUQ3" s="620"/>
      <c r="NUR3" s="620"/>
      <c r="NUS3" s="620"/>
      <c r="NUT3" s="620"/>
      <c r="NUU3" s="620"/>
      <c r="NUV3" s="620"/>
      <c r="NUW3" s="620"/>
      <c r="NUX3" s="620"/>
      <c r="NUY3" s="620"/>
      <c r="NUZ3" s="620"/>
      <c r="NVA3" s="620"/>
      <c r="NVB3" s="620"/>
      <c r="NVC3" s="620"/>
      <c r="NVD3" s="620"/>
      <c r="NVE3" s="620"/>
      <c r="NVF3" s="620"/>
      <c r="NVG3" s="620"/>
      <c r="NVH3" s="620"/>
      <c r="NVI3" s="620"/>
      <c r="NVJ3" s="620"/>
      <c r="NVK3" s="620"/>
      <c r="NVL3" s="620"/>
      <c r="NVM3" s="620"/>
      <c r="NVN3" s="620"/>
      <c r="NVO3" s="620"/>
      <c r="NVP3" s="620"/>
      <c r="NVQ3" s="620"/>
      <c r="NVR3" s="620"/>
      <c r="NVS3" s="620"/>
      <c r="NVT3" s="620"/>
      <c r="NVU3" s="620"/>
      <c r="NVV3" s="620"/>
      <c r="NVW3" s="620"/>
      <c r="NVX3" s="620"/>
      <c r="NVY3" s="620"/>
      <c r="NVZ3" s="620"/>
      <c r="NWA3" s="620"/>
      <c r="NWB3" s="620"/>
      <c r="NWC3" s="620"/>
      <c r="NWD3" s="620"/>
      <c r="NWE3" s="620"/>
      <c r="NWF3" s="620"/>
      <c r="NWG3" s="620"/>
      <c r="NWH3" s="620"/>
      <c r="NWI3" s="620"/>
      <c r="NWJ3" s="620"/>
      <c r="NWK3" s="620"/>
      <c r="NWL3" s="620"/>
      <c r="NWM3" s="620"/>
      <c r="NWN3" s="620"/>
      <c r="NWO3" s="620"/>
      <c r="NWP3" s="620"/>
      <c r="NWQ3" s="620"/>
      <c r="NWR3" s="620"/>
      <c r="NWS3" s="620"/>
      <c r="NWT3" s="620"/>
      <c r="NWU3" s="620"/>
      <c r="NWV3" s="620"/>
      <c r="NWW3" s="620"/>
      <c r="NWX3" s="620"/>
      <c r="NWY3" s="620"/>
      <c r="NWZ3" s="620"/>
      <c r="NXA3" s="620"/>
      <c r="NXB3" s="620"/>
      <c r="NXC3" s="620"/>
      <c r="NXD3" s="620"/>
      <c r="NXE3" s="620"/>
      <c r="NXF3" s="620"/>
      <c r="NXG3" s="620"/>
      <c r="NXH3" s="620"/>
      <c r="NXI3" s="620"/>
      <c r="NXJ3" s="620"/>
      <c r="NXK3" s="620"/>
      <c r="NXL3" s="620"/>
      <c r="NXM3" s="620"/>
      <c r="NXN3" s="620"/>
      <c r="NXO3" s="620"/>
      <c r="NXP3" s="620"/>
      <c r="NXQ3" s="620"/>
      <c r="NXR3" s="620"/>
      <c r="NXS3" s="620"/>
      <c r="NXT3" s="620"/>
      <c r="NXU3" s="620"/>
      <c r="NXV3" s="620"/>
      <c r="NXW3" s="620"/>
      <c r="NXX3" s="620"/>
      <c r="NXY3" s="620"/>
      <c r="NXZ3" s="620"/>
      <c r="NYA3" s="620"/>
      <c r="NYB3" s="620"/>
      <c r="NYC3" s="620"/>
      <c r="NYD3" s="620"/>
      <c r="NYE3" s="620"/>
      <c r="NYF3" s="620"/>
      <c r="NYG3" s="620"/>
      <c r="NYH3" s="620"/>
      <c r="NYI3" s="620"/>
      <c r="NYJ3" s="620"/>
      <c r="NYK3" s="620"/>
      <c r="NYL3" s="620"/>
      <c r="NYM3" s="620"/>
      <c r="NYN3" s="620"/>
      <c r="NYO3" s="620"/>
      <c r="NYP3" s="620"/>
      <c r="NYQ3" s="620"/>
      <c r="NYR3" s="620"/>
      <c r="NYS3" s="620"/>
      <c r="NYT3" s="620"/>
      <c r="NYU3" s="620"/>
      <c r="NYV3" s="620"/>
      <c r="NYW3" s="620"/>
      <c r="NYX3" s="620"/>
      <c r="NYY3" s="620"/>
      <c r="NYZ3" s="620"/>
      <c r="NZA3" s="620"/>
      <c r="NZB3" s="620"/>
      <c r="NZC3" s="620"/>
      <c r="NZD3" s="620"/>
      <c r="NZE3" s="620"/>
      <c r="NZF3" s="620"/>
      <c r="NZG3" s="620"/>
      <c r="NZH3" s="620"/>
      <c r="NZI3" s="620"/>
      <c r="NZJ3" s="620"/>
      <c r="NZK3" s="620"/>
      <c r="NZL3" s="620"/>
      <c r="NZM3" s="620"/>
      <c r="NZN3" s="620"/>
      <c r="NZO3" s="620"/>
      <c r="NZP3" s="620"/>
      <c r="NZQ3" s="620"/>
      <c r="NZR3" s="620"/>
      <c r="NZS3" s="620"/>
      <c r="NZT3" s="620"/>
      <c r="NZU3" s="620"/>
      <c r="NZV3" s="620"/>
      <c r="NZW3" s="620"/>
      <c r="NZX3" s="620"/>
      <c r="NZY3" s="620"/>
      <c r="NZZ3" s="620"/>
      <c r="OAA3" s="620"/>
      <c r="OAB3" s="620"/>
      <c r="OAC3" s="620"/>
      <c r="OAD3" s="620"/>
      <c r="OAE3" s="620"/>
      <c r="OAF3" s="620"/>
      <c r="OAG3" s="620"/>
      <c r="OAH3" s="620"/>
      <c r="OAI3" s="620"/>
      <c r="OAJ3" s="620"/>
      <c r="OAK3" s="620"/>
      <c r="OAL3" s="620"/>
      <c r="OAM3" s="620"/>
      <c r="OAN3" s="620"/>
      <c r="OAO3" s="620"/>
      <c r="OAP3" s="620"/>
      <c r="OAQ3" s="620"/>
      <c r="OAR3" s="620"/>
      <c r="OAS3" s="620"/>
      <c r="OAT3" s="620"/>
      <c r="OAU3" s="620"/>
      <c r="OAV3" s="620"/>
      <c r="OAW3" s="620"/>
      <c r="OAX3" s="620"/>
      <c r="OAY3" s="620"/>
      <c r="OAZ3" s="620"/>
      <c r="OBA3" s="620"/>
      <c r="OBB3" s="620"/>
      <c r="OBC3" s="620"/>
      <c r="OBD3" s="620"/>
      <c r="OBE3" s="620"/>
      <c r="OBF3" s="620"/>
      <c r="OBG3" s="620"/>
      <c r="OBH3" s="620"/>
      <c r="OBI3" s="620"/>
      <c r="OBJ3" s="620"/>
      <c r="OBK3" s="620"/>
      <c r="OBL3" s="620"/>
      <c r="OBM3" s="620"/>
      <c r="OBN3" s="620"/>
      <c r="OBO3" s="620"/>
      <c r="OBP3" s="620"/>
      <c r="OBQ3" s="620"/>
      <c r="OBR3" s="620"/>
      <c r="OBS3" s="620"/>
      <c r="OBT3" s="620"/>
      <c r="OBU3" s="620"/>
      <c r="OBV3" s="620"/>
      <c r="OBW3" s="620"/>
      <c r="OBX3" s="620"/>
      <c r="OBY3" s="620"/>
      <c r="OBZ3" s="620"/>
      <c r="OCA3" s="620"/>
      <c r="OCB3" s="620"/>
      <c r="OCC3" s="620"/>
      <c r="OCD3" s="620"/>
      <c r="OCE3" s="620"/>
      <c r="OCF3" s="620"/>
      <c r="OCG3" s="620"/>
      <c r="OCH3" s="620"/>
      <c r="OCI3" s="620"/>
      <c r="OCJ3" s="620"/>
      <c r="OCK3" s="620"/>
      <c r="OCL3" s="620"/>
      <c r="OCM3" s="620"/>
      <c r="OCN3" s="620"/>
      <c r="OCO3" s="620"/>
      <c r="OCP3" s="620"/>
      <c r="OCQ3" s="620"/>
      <c r="OCR3" s="620"/>
      <c r="OCS3" s="620"/>
      <c r="OCT3" s="620"/>
      <c r="OCU3" s="620"/>
      <c r="OCV3" s="620"/>
      <c r="OCW3" s="620"/>
      <c r="OCX3" s="620"/>
      <c r="OCY3" s="620"/>
      <c r="OCZ3" s="620"/>
      <c r="ODA3" s="620"/>
      <c r="ODB3" s="620"/>
      <c r="ODC3" s="620"/>
      <c r="ODD3" s="620"/>
      <c r="ODE3" s="620"/>
      <c r="ODF3" s="620"/>
      <c r="ODG3" s="620"/>
      <c r="ODH3" s="620"/>
      <c r="ODI3" s="620"/>
      <c r="ODJ3" s="620"/>
      <c r="ODK3" s="620"/>
      <c r="ODL3" s="620"/>
      <c r="ODM3" s="620"/>
      <c r="ODN3" s="620"/>
      <c r="ODO3" s="620"/>
      <c r="ODP3" s="620"/>
      <c r="ODQ3" s="620"/>
      <c r="ODR3" s="620"/>
      <c r="ODS3" s="620"/>
      <c r="ODT3" s="620"/>
      <c r="ODU3" s="620"/>
      <c r="ODV3" s="620"/>
      <c r="ODW3" s="620"/>
      <c r="ODX3" s="620"/>
      <c r="ODY3" s="620"/>
      <c r="ODZ3" s="620"/>
      <c r="OEA3" s="620"/>
      <c r="OEB3" s="620"/>
      <c r="OEC3" s="620"/>
      <c r="OED3" s="620"/>
      <c r="OEE3" s="620"/>
      <c r="OEF3" s="620"/>
      <c r="OEG3" s="620"/>
      <c r="OEH3" s="620"/>
      <c r="OEI3" s="620"/>
      <c r="OEJ3" s="620"/>
      <c r="OEK3" s="620"/>
      <c r="OEL3" s="620"/>
      <c r="OEM3" s="620"/>
      <c r="OEN3" s="620"/>
      <c r="OEO3" s="620"/>
      <c r="OEP3" s="620"/>
      <c r="OEQ3" s="620"/>
      <c r="OER3" s="620"/>
      <c r="OES3" s="620"/>
      <c r="OET3" s="620"/>
      <c r="OEU3" s="620"/>
      <c r="OEV3" s="620"/>
      <c r="OEW3" s="620"/>
      <c r="OEX3" s="620"/>
      <c r="OEY3" s="620"/>
      <c r="OEZ3" s="620"/>
      <c r="OFA3" s="620"/>
      <c r="OFB3" s="620"/>
      <c r="OFC3" s="620"/>
      <c r="OFD3" s="620"/>
      <c r="OFE3" s="620"/>
      <c r="OFF3" s="620"/>
      <c r="OFG3" s="620"/>
      <c r="OFH3" s="620"/>
      <c r="OFI3" s="620"/>
      <c r="OFJ3" s="620"/>
      <c r="OFK3" s="620"/>
      <c r="OFL3" s="620"/>
      <c r="OFM3" s="620"/>
      <c r="OFN3" s="620"/>
      <c r="OFO3" s="620"/>
      <c r="OFP3" s="620"/>
      <c r="OFQ3" s="620"/>
      <c r="OFR3" s="620"/>
      <c r="OFS3" s="620"/>
      <c r="OFT3" s="620"/>
      <c r="OFU3" s="620"/>
      <c r="OFV3" s="620"/>
      <c r="OFW3" s="620"/>
      <c r="OFX3" s="620"/>
      <c r="OFY3" s="620"/>
      <c r="OFZ3" s="620"/>
      <c r="OGA3" s="620"/>
      <c r="OGB3" s="620"/>
      <c r="OGC3" s="620"/>
      <c r="OGD3" s="620"/>
      <c r="OGE3" s="620"/>
      <c r="OGF3" s="620"/>
      <c r="OGG3" s="620"/>
      <c r="OGH3" s="620"/>
      <c r="OGI3" s="620"/>
      <c r="OGJ3" s="620"/>
      <c r="OGK3" s="620"/>
      <c r="OGL3" s="620"/>
      <c r="OGM3" s="620"/>
      <c r="OGN3" s="620"/>
      <c r="OGO3" s="620"/>
      <c r="OGP3" s="620"/>
      <c r="OGQ3" s="620"/>
      <c r="OGR3" s="620"/>
      <c r="OGS3" s="620"/>
      <c r="OGT3" s="620"/>
      <c r="OGU3" s="620"/>
      <c r="OGV3" s="620"/>
      <c r="OGW3" s="620"/>
      <c r="OGX3" s="620"/>
      <c r="OGY3" s="620"/>
      <c r="OGZ3" s="620"/>
      <c r="OHA3" s="620"/>
      <c r="OHB3" s="620"/>
      <c r="OHC3" s="620"/>
      <c r="OHD3" s="620"/>
      <c r="OHE3" s="620"/>
      <c r="OHF3" s="620"/>
      <c r="OHG3" s="620"/>
      <c r="OHH3" s="620"/>
      <c r="OHI3" s="620"/>
      <c r="OHJ3" s="620"/>
      <c r="OHK3" s="620"/>
      <c r="OHL3" s="620"/>
      <c r="OHM3" s="620"/>
      <c r="OHN3" s="620"/>
      <c r="OHO3" s="620"/>
      <c r="OHP3" s="620"/>
      <c r="OHQ3" s="620"/>
      <c r="OHR3" s="620"/>
      <c r="OHS3" s="620"/>
      <c r="OHT3" s="620"/>
      <c r="OHU3" s="620"/>
      <c r="OHV3" s="620"/>
      <c r="OHW3" s="620"/>
      <c r="OHX3" s="620"/>
      <c r="OHY3" s="620"/>
      <c r="OHZ3" s="620"/>
      <c r="OIA3" s="620"/>
      <c r="OIB3" s="620"/>
      <c r="OIC3" s="620"/>
      <c r="OID3" s="620"/>
      <c r="OIE3" s="620"/>
      <c r="OIF3" s="620"/>
      <c r="OIG3" s="620"/>
      <c r="OIH3" s="620"/>
      <c r="OII3" s="620"/>
      <c r="OIJ3" s="620"/>
      <c r="OIK3" s="620"/>
      <c r="OIL3" s="620"/>
      <c r="OIM3" s="620"/>
      <c r="OIN3" s="620"/>
      <c r="OIO3" s="620"/>
      <c r="OIP3" s="620"/>
      <c r="OIQ3" s="620"/>
      <c r="OIR3" s="620"/>
      <c r="OIS3" s="620"/>
      <c r="OIT3" s="620"/>
      <c r="OIU3" s="620"/>
      <c r="OIV3" s="620"/>
      <c r="OIW3" s="620"/>
      <c r="OIX3" s="620"/>
      <c r="OIY3" s="620"/>
      <c r="OIZ3" s="620"/>
      <c r="OJA3" s="620"/>
      <c r="OJB3" s="620"/>
      <c r="OJC3" s="620"/>
      <c r="OJD3" s="620"/>
      <c r="OJE3" s="620"/>
      <c r="OJF3" s="620"/>
      <c r="OJG3" s="620"/>
      <c r="OJH3" s="620"/>
      <c r="OJI3" s="620"/>
      <c r="OJJ3" s="620"/>
      <c r="OJK3" s="620"/>
      <c r="OJL3" s="620"/>
      <c r="OJM3" s="620"/>
      <c r="OJN3" s="620"/>
      <c r="OJO3" s="620"/>
      <c r="OJP3" s="620"/>
      <c r="OJQ3" s="620"/>
      <c r="OJR3" s="620"/>
      <c r="OJS3" s="620"/>
      <c r="OJT3" s="620"/>
      <c r="OJU3" s="620"/>
      <c r="OJV3" s="620"/>
      <c r="OJW3" s="620"/>
      <c r="OJX3" s="620"/>
      <c r="OJY3" s="620"/>
      <c r="OJZ3" s="620"/>
      <c r="OKA3" s="620"/>
      <c r="OKB3" s="620"/>
      <c r="OKC3" s="620"/>
      <c r="OKD3" s="620"/>
      <c r="OKE3" s="620"/>
      <c r="OKF3" s="620"/>
      <c r="OKG3" s="620"/>
      <c r="OKH3" s="620"/>
      <c r="OKI3" s="620"/>
      <c r="OKJ3" s="620"/>
      <c r="OKK3" s="620"/>
      <c r="OKL3" s="620"/>
      <c r="OKM3" s="620"/>
      <c r="OKN3" s="620"/>
      <c r="OKO3" s="620"/>
      <c r="OKP3" s="620"/>
      <c r="OKQ3" s="620"/>
      <c r="OKR3" s="620"/>
      <c r="OKS3" s="620"/>
      <c r="OKT3" s="620"/>
      <c r="OKU3" s="620"/>
      <c r="OKV3" s="620"/>
      <c r="OKW3" s="620"/>
      <c r="OKX3" s="620"/>
      <c r="OKY3" s="620"/>
      <c r="OKZ3" s="620"/>
      <c r="OLA3" s="620"/>
      <c r="OLB3" s="620"/>
      <c r="OLC3" s="620"/>
      <c r="OLD3" s="620"/>
      <c r="OLE3" s="620"/>
      <c r="OLF3" s="620"/>
      <c r="OLG3" s="620"/>
      <c r="OLH3" s="620"/>
      <c r="OLI3" s="620"/>
      <c r="OLJ3" s="620"/>
      <c r="OLK3" s="620"/>
      <c r="OLL3" s="620"/>
      <c r="OLM3" s="620"/>
      <c r="OLN3" s="620"/>
      <c r="OLO3" s="620"/>
      <c r="OLP3" s="620"/>
      <c r="OLQ3" s="620"/>
      <c r="OLR3" s="620"/>
      <c r="OLS3" s="620"/>
      <c r="OLT3" s="620"/>
      <c r="OLU3" s="620"/>
      <c r="OLV3" s="620"/>
      <c r="OLW3" s="620"/>
      <c r="OLX3" s="620"/>
      <c r="OLY3" s="620"/>
      <c r="OLZ3" s="620"/>
      <c r="OMA3" s="620"/>
      <c r="OMB3" s="620"/>
      <c r="OMC3" s="620"/>
      <c r="OMD3" s="620"/>
      <c r="OME3" s="620"/>
      <c r="OMF3" s="620"/>
      <c r="OMG3" s="620"/>
      <c r="OMH3" s="620"/>
      <c r="OMI3" s="620"/>
      <c r="OMJ3" s="620"/>
      <c r="OMK3" s="620"/>
      <c r="OML3" s="620"/>
      <c r="OMM3" s="620"/>
      <c r="OMN3" s="620"/>
      <c r="OMO3" s="620"/>
      <c r="OMP3" s="620"/>
      <c r="OMQ3" s="620"/>
      <c r="OMR3" s="620"/>
      <c r="OMS3" s="620"/>
      <c r="OMT3" s="620"/>
      <c r="OMU3" s="620"/>
      <c r="OMV3" s="620"/>
      <c r="OMW3" s="620"/>
      <c r="OMX3" s="620"/>
      <c r="OMY3" s="620"/>
      <c r="OMZ3" s="620"/>
      <c r="ONA3" s="620"/>
      <c r="ONB3" s="620"/>
      <c r="ONC3" s="620"/>
      <c r="OND3" s="620"/>
      <c r="ONE3" s="620"/>
      <c r="ONF3" s="620"/>
      <c r="ONG3" s="620"/>
      <c r="ONH3" s="620"/>
      <c r="ONI3" s="620"/>
      <c r="ONJ3" s="620"/>
      <c r="ONK3" s="620"/>
      <c r="ONL3" s="620"/>
      <c r="ONM3" s="620"/>
      <c r="ONN3" s="620"/>
      <c r="ONO3" s="620"/>
      <c r="ONP3" s="620"/>
      <c r="ONQ3" s="620"/>
      <c r="ONR3" s="620"/>
      <c r="ONS3" s="620"/>
      <c r="ONT3" s="620"/>
      <c r="ONU3" s="620"/>
      <c r="ONV3" s="620"/>
      <c r="ONW3" s="620"/>
      <c r="ONX3" s="620"/>
      <c r="ONY3" s="620"/>
      <c r="ONZ3" s="620"/>
      <c r="OOA3" s="620"/>
      <c r="OOB3" s="620"/>
      <c r="OOC3" s="620"/>
      <c r="OOD3" s="620"/>
      <c r="OOE3" s="620"/>
      <c r="OOF3" s="620"/>
      <c r="OOG3" s="620"/>
      <c r="OOH3" s="620"/>
      <c r="OOI3" s="620"/>
      <c r="OOJ3" s="620"/>
      <c r="OOK3" s="620"/>
      <c r="OOL3" s="620"/>
      <c r="OOM3" s="620"/>
      <c r="OON3" s="620"/>
      <c r="OOO3" s="620"/>
      <c r="OOP3" s="620"/>
      <c r="OOQ3" s="620"/>
      <c r="OOR3" s="620"/>
      <c r="OOS3" s="620"/>
      <c r="OOT3" s="620"/>
      <c r="OOU3" s="620"/>
      <c r="OOV3" s="620"/>
      <c r="OOW3" s="620"/>
      <c r="OOX3" s="620"/>
      <c r="OOY3" s="620"/>
      <c r="OOZ3" s="620"/>
      <c r="OPA3" s="620"/>
      <c r="OPB3" s="620"/>
      <c r="OPC3" s="620"/>
      <c r="OPD3" s="620"/>
      <c r="OPE3" s="620"/>
      <c r="OPF3" s="620"/>
      <c r="OPG3" s="620"/>
      <c r="OPH3" s="620"/>
      <c r="OPI3" s="620"/>
      <c r="OPJ3" s="620"/>
      <c r="OPK3" s="620"/>
      <c r="OPL3" s="620"/>
      <c r="OPM3" s="620"/>
      <c r="OPN3" s="620"/>
      <c r="OPO3" s="620"/>
      <c r="OPP3" s="620"/>
      <c r="OPQ3" s="620"/>
      <c r="OPR3" s="620"/>
      <c r="OPS3" s="620"/>
      <c r="OPT3" s="620"/>
      <c r="OPU3" s="620"/>
      <c r="OPV3" s="620"/>
      <c r="OPW3" s="620"/>
      <c r="OPX3" s="620"/>
      <c r="OPY3" s="620"/>
      <c r="OPZ3" s="620"/>
      <c r="OQA3" s="620"/>
      <c r="OQB3" s="620"/>
      <c r="OQC3" s="620"/>
      <c r="OQD3" s="620"/>
      <c r="OQE3" s="620"/>
      <c r="OQF3" s="620"/>
      <c r="OQG3" s="620"/>
      <c r="OQH3" s="620"/>
      <c r="OQI3" s="620"/>
      <c r="OQJ3" s="620"/>
      <c r="OQK3" s="620"/>
      <c r="OQL3" s="620"/>
      <c r="OQM3" s="620"/>
      <c r="OQN3" s="620"/>
      <c r="OQO3" s="620"/>
      <c r="OQP3" s="620"/>
      <c r="OQQ3" s="620"/>
      <c r="OQR3" s="620"/>
      <c r="OQS3" s="620"/>
      <c r="OQT3" s="620"/>
      <c r="OQU3" s="620"/>
      <c r="OQV3" s="620"/>
      <c r="OQW3" s="620"/>
      <c r="OQX3" s="620"/>
      <c r="OQY3" s="620"/>
      <c r="OQZ3" s="620"/>
      <c r="ORA3" s="620"/>
      <c r="ORB3" s="620"/>
      <c r="ORC3" s="620"/>
      <c r="ORD3" s="620"/>
      <c r="ORE3" s="620"/>
      <c r="ORF3" s="620"/>
      <c r="ORG3" s="620"/>
      <c r="ORH3" s="620"/>
      <c r="ORI3" s="620"/>
      <c r="ORJ3" s="620"/>
      <c r="ORK3" s="620"/>
      <c r="ORL3" s="620"/>
      <c r="ORM3" s="620"/>
      <c r="ORN3" s="620"/>
      <c r="ORO3" s="620"/>
      <c r="ORP3" s="620"/>
      <c r="ORQ3" s="620"/>
      <c r="ORR3" s="620"/>
      <c r="ORS3" s="620"/>
      <c r="ORT3" s="620"/>
      <c r="ORU3" s="620"/>
      <c r="ORV3" s="620"/>
      <c r="ORW3" s="620"/>
      <c r="ORX3" s="620"/>
      <c r="ORY3" s="620"/>
      <c r="ORZ3" s="620"/>
      <c r="OSA3" s="620"/>
      <c r="OSB3" s="620"/>
      <c r="OSC3" s="620"/>
      <c r="OSD3" s="620"/>
      <c r="OSE3" s="620"/>
      <c r="OSF3" s="620"/>
      <c r="OSG3" s="620"/>
      <c r="OSH3" s="620"/>
      <c r="OSI3" s="620"/>
      <c r="OSJ3" s="620"/>
      <c r="OSK3" s="620"/>
      <c r="OSL3" s="620"/>
      <c r="OSM3" s="620"/>
      <c r="OSN3" s="620"/>
      <c r="OSO3" s="620"/>
      <c r="OSP3" s="620"/>
      <c r="OSQ3" s="620"/>
      <c r="OSR3" s="620"/>
      <c r="OSS3" s="620"/>
      <c r="OST3" s="620"/>
      <c r="OSU3" s="620"/>
      <c r="OSV3" s="620"/>
      <c r="OSW3" s="620"/>
      <c r="OSX3" s="620"/>
      <c r="OSY3" s="620"/>
      <c r="OSZ3" s="620"/>
      <c r="OTA3" s="620"/>
      <c r="OTB3" s="620"/>
      <c r="OTC3" s="620"/>
      <c r="OTD3" s="620"/>
      <c r="OTE3" s="620"/>
      <c r="OTF3" s="620"/>
      <c r="OTG3" s="620"/>
      <c r="OTH3" s="620"/>
      <c r="OTI3" s="620"/>
      <c r="OTJ3" s="620"/>
      <c r="OTK3" s="620"/>
      <c r="OTL3" s="620"/>
      <c r="OTM3" s="620"/>
      <c r="OTN3" s="620"/>
      <c r="OTO3" s="620"/>
      <c r="OTP3" s="620"/>
      <c r="OTQ3" s="620"/>
      <c r="OTR3" s="620"/>
      <c r="OTS3" s="620"/>
      <c r="OTT3" s="620"/>
      <c r="OTU3" s="620"/>
      <c r="OTV3" s="620"/>
      <c r="OTW3" s="620"/>
      <c r="OTX3" s="620"/>
      <c r="OTY3" s="620"/>
      <c r="OTZ3" s="620"/>
      <c r="OUA3" s="620"/>
      <c r="OUB3" s="620"/>
      <c r="OUC3" s="620"/>
      <c r="OUD3" s="620"/>
      <c r="OUE3" s="620"/>
      <c r="OUF3" s="620"/>
      <c r="OUG3" s="620"/>
      <c r="OUH3" s="620"/>
      <c r="OUI3" s="620"/>
      <c r="OUJ3" s="620"/>
      <c r="OUK3" s="620"/>
      <c r="OUL3" s="620"/>
      <c r="OUM3" s="620"/>
      <c r="OUN3" s="620"/>
      <c r="OUO3" s="620"/>
      <c r="OUP3" s="620"/>
      <c r="OUQ3" s="620"/>
      <c r="OUR3" s="620"/>
      <c r="OUS3" s="620"/>
      <c r="OUT3" s="620"/>
      <c r="OUU3" s="620"/>
      <c r="OUV3" s="620"/>
      <c r="OUW3" s="620"/>
      <c r="OUX3" s="620"/>
      <c r="OUY3" s="620"/>
      <c r="OUZ3" s="620"/>
      <c r="OVA3" s="620"/>
      <c r="OVB3" s="620"/>
      <c r="OVC3" s="620"/>
      <c r="OVD3" s="620"/>
      <c r="OVE3" s="620"/>
      <c r="OVF3" s="620"/>
      <c r="OVG3" s="620"/>
      <c r="OVH3" s="620"/>
      <c r="OVI3" s="620"/>
      <c r="OVJ3" s="620"/>
      <c r="OVK3" s="620"/>
      <c r="OVL3" s="620"/>
      <c r="OVM3" s="620"/>
      <c r="OVN3" s="620"/>
      <c r="OVO3" s="620"/>
      <c r="OVP3" s="620"/>
      <c r="OVQ3" s="620"/>
      <c r="OVR3" s="620"/>
      <c r="OVS3" s="620"/>
      <c r="OVT3" s="620"/>
      <c r="OVU3" s="620"/>
      <c r="OVV3" s="620"/>
      <c r="OVW3" s="620"/>
      <c r="OVX3" s="620"/>
      <c r="OVY3" s="620"/>
      <c r="OVZ3" s="620"/>
      <c r="OWA3" s="620"/>
      <c r="OWB3" s="620"/>
      <c r="OWC3" s="620"/>
      <c r="OWD3" s="620"/>
      <c r="OWE3" s="620"/>
      <c r="OWF3" s="620"/>
      <c r="OWG3" s="620"/>
      <c r="OWH3" s="620"/>
      <c r="OWI3" s="620"/>
      <c r="OWJ3" s="620"/>
      <c r="OWK3" s="620"/>
      <c r="OWL3" s="620"/>
      <c r="OWM3" s="620"/>
      <c r="OWN3" s="620"/>
      <c r="OWO3" s="620"/>
      <c r="OWP3" s="620"/>
      <c r="OWQ3" s="620"/>
      <c r="OWR3" s="620"/>
      <c r="OWS3" s="620"/>
      <c r="OWT3" s="620"/>
      <c r="OWU3" s="620"/>
      <c r="OWV3" s="620"/>
      <c r="OWW3" s="620"/>
      <c r="OWX3" s="620"/>
      <c r="OWY3" s="620"/>
      <c r="OWZ3" s="620"/>
      <c r="OXA3" s="620"/>
      <c r="OXB3" s="620"/>
      <c r="OXC3" s="620"/>
      <c r="OXD3" s="620"/>
      <c r="OXE3" s="620"/>
      <c r="OXF3" s="620"/>
      <c r="OXG3" s="620"/>
      <c r="OXH3" s="620"/>
      <c r="OXI3" s="620"/>
      <c r="OXJ3" s="620"/>
      <c r="OXK3" s="620"/>
      <c r="OXL3" s="620"/>
      <c r="OXM3" s="620"/>
      <c r="OXN3" s="620"/>
      <c r="OXO3" s="620"/>
      <c r="OXP3" s="620"/>
      <c r="OXQ3" s="620"/>
      <c r="OXR3" s="620"/>
      <c r="OXS3" s="620"/>
      <c r="OXT3" s="620"/>
      <c r="OXU3" s="620"/>
      <c r="OXV3" s="620"/>
      <c r="OXW3" s="620"/>
      <c r="OXX3" s="620"/>
      <c r="OXY3" s="620"/>
      <c r="OXZ3" s="620"/>
      <c r="OYA3" s="620"/>
      <c r="OYB3" s="620"/>
      <c r="OYC3" s="620"/>
      <c r="OYD3" s="620"/>
      <c r="OYE3" s="620"/>
      <c r="OYF3" s="620"/>
      <c r="OYG3" s="620"/>
      <c r="OYH3" s="620"/>
      <c r="OYI3" s="620"/>
      <c r="OYJ3" s="620"/>
      <c r="OYK3" s="620"/>
      <c r="OYL3" s="620"/>
      <c r="OYM3" s="620"/>
      <c r="OYN3" s="620"/>
      <c r="OYO3" s="620"/>
      <c r="OYP3" s="620"/>
      <c r="OYQ3" s="620"/>
      <c r="OYR3" s="620"/>
      <c r="OYS3" s="620"/>
      <c r="OYT3" s="620"/>
      <c r="OYU3" s="620"/>
      <c r="OYV3" s="620"/>
      <c r="OYW3" s="620"/>
      <c r="OYX3" s="620"/>
      <c r="OYY3" s="620"/>
      <c r="OYZ3" s="620"/>
      <c r="OZA3" s="620"/>
      <c r="OZB3" s="620"/>
      <c r="OZC3" s="620"/>
      <c r="OZD3" s="620"/>
      <c r="OZE3" s="620"/>
      <c r="OZF3" s="620"/>
      <c r="OZG3" s="620"/>
      <c r="OZH3" s="620"/>
      <c r="OZI3" s="620"/>
      <c r="OZJ3" s="620"/>
      <c r="OZK3" s="620"/>
      <c r="OZL3" s="620"/>
      <c r="OZM3" s="620"/>
      <c r="OZN3" s="620"/>
      <c r="OZO3" s="620"/>
      <c r="OZP3" s="620"/>
      <c r="OZQ3" s="620"/>
      <c r="OZR3" s="620"/>
      <c r="OZS3" s="620"/>
      <c r="OZT3" s="620"/>
      <c r="OZU3" s="620"/>
      <c r="OZV3" s="620"/>
      <c r="OZW3" s="620"/>
      <c r="OZX3" s="620"/>
      <c r="OZY3" s="620"/>
      <c r="OZZ3" s="620"/>
      <c r="PAA3" s="620"/>
      <c r="PAB3" s="620"/>
      <c r="PAC3" s="620"/>
      <c r="PAD3" s="620"/>
      <c r="PAE3" s="620"/>
      <c r="PAF3" s="620"/>
      <c r="PAG3" s="620"/>
      <c r="PAH3" s="620"/>
      <c r="PAI3" s="620"/>
      <c r="PAJ3" s="620"/>
      <c r="PAK3" s="620"/>
      <c r="PAL3" s="620"/>
      <c r="PAM3" s="620"/>
      <c r="PAN3" s="620"/>
      <c r="PAO3" s="620"/>
      <c r="PAP3" s="620"/>
      <c r="PAQ3" s="620"/>
      <c r="PAR3" s="620"/>
      <c r="PAS3" s="620"/>
      <c r="PAT3" s="620"/>
      <c r="PAU3" s="620"/>
      <c r="PAV3" s="620"/>
      <c r="PAW3" s="620"/>
      <c r="PAX3" s="620"/>
      <c r="PAY3" s="620"/>
      <c r="PAZ3" s="620"/>
      <c r="PBA3" s="620"/>
      <c r="PBB3" s="620"/>
      <c r="PBC3" s="620"/>
      <c r="PBD3" s="620"/>
      <c r="PBE3" s="620"/>
      <c r="PBF3" s="620"/>
      <c r="PBG3" s="620"/>
      <c r="PBH3" s="620"/>
      <c r="PBI3" s="620"/>
      <c r="PBJ3" s="620"/>
      <c r="PBK3" s="620"/>
      <c r="PBL3" s="620"/>
      <c r="PBM3" s="620"/>
      <c r="PBN3" s="620"/>
      <c r="PBO3" s="620"/>
      <c r="PBP3" s="620"/>
      <c r="PBQ3" s="620"/>
      <c r="PBR3" s="620"/>
      <c r="PBS3" s="620"/>
      <c r="PBT3" s="620"/>
      <c r="PBU3" s="620"/>
      <c r="PBV3" s="620"/>
      <c r="PBW3" s="620"/>
      <c r="PBX3" s="620"/>
      <c r="PBY3" s="620"/>
      <c r="PBZ3" s="620"/>
      <c r="PCA3" s="620"/>
      <c r="PCB3" s="620"/>
      <c r="PCC3" s="620"/>
      <c r="PCD3" s="620"/>
      <c r="PCE3" s="620"/>
      <c r="PCF3" s="620"/>
      <c r="PCG3" s="620"/>
      <c r="PCH3" s="620"/>
      <c r="PCI3" s="620"/>
      <c r="PCJ3" s="620"/>
      <c r="PCK3" s="620"/>
      <c r="PCL3" s="620"/>
      <c r="PCM3" s="620"/>
      <c r="PCN3" s="620"/>
      <c r="PCO3" s="620"/>
      <c r="PCP3" s="620"/>
      <c r="PCQ3" s="620"/>
      <c r="PCR3" s="620"/>
      <c r="PCS3" s="620"/>
      <c r="PCT3" s="620"/>
      <c r="PCU3" s="620"/>
      <c r="PCV3" s="620"/>
      <c r="PCW3" s="620"/>
      <c r="PCX3" s="620"/>
      <c r="PCY3" s="620"/>
      <c r="PCZ3" s="620"/>
      <c r="PDA3" s="620"/>
      <c r="PDB3" s="620"/>
      <c r="PDC3" s="620"/>
      <c r="PDD3" s="620"/>
      <c r="PDE3" s="620"/>
      <c r="PDF3" s="620"/>
      <c r="PDG3" s="620"/>
      <c r="PDH3" s="620"/>
      <c r="PDI3" s="620"/>
      <c r="PDJ3" s="620"/>
      <c r="PDK3" s="620"/>
      <c r="PDL3" s="620"/>
      <c r="PDM3" s="620"/>
      <c r="PDN3" s="620"/>
      <c r="PDO3" s="620"/>
      <c r="PDP3" s="620"/>
      <c r="PDQ3" s="620"/>
      <c r="PDR3" s="620"/>
      <c r="PDS3" s="620"/>
      <c r="PDT3" s="620"/>
      <c r="PDU3" s="620"/>
      <c r="PDV3" s="620"/>
      <c r="PDW3" s="620"/>
      <c r="PDX3" s="620"/>
      <c r="PDY3" s="620"/>
      <c r="PDZ3" s="620"/>
      <c r="PEA3" s="620"/>
      <c r="PEB3" s="620"/>
      <c r="PEC3" s="620"/>
      <c r="PED3" s="620"/>
      <c r="PEE3" s="620"/>
      <c r="PEF3" s="620"/>
      <c r="PEG3" s="620"/>
      <c r="PEH3" s="620"/>
      <c r="PEI3" s="620"/>
      <c r="PEJ3" s="620"/>
      <c r="PEK3" s="620"/>
      <c r="PEL3" s="620"/>
      <c r="PEM3" s="620"/>
      <c r="PEN3" s="620"/>
      <c r="PEO3" s="620"/>
      <c r="PEP3" s="620"/>
      <c r="PEQ3" s="620"/>
      <c r="PER3" s="620"/>
      <c r="PES3" s="620"/>
      <c r="PET3" s="620"/>
      <c r="PEU3" s="620"/>
      <c r="PEV3" s="620"/>
      <c r="PEW3" s="620"/>
      <c r="PEX3" s="620"/>
      <c r="PEY3" s="620"/>
      <c r="PEZ3" s="620"/>
      <c r="PFA3" s="620"/>
      <c r="PFB3" s="620"/>
      <c r="PFC3" s="620"/>
      <c r="PFD3" s="620"/>
      <c r="PFE3" s="620"/>
      <c r="PFF3" s="620"/>
      <c r="PFG3" s="620"/>
      <c r="PFH3" s="620"/>
      <c r="PFI3" s="620"/>
      <c r="PFJ3" s="620"/>
      <c r="PFK3" s="620"/>
      <c r="PFL3" s="620"/>
      <c r="PFM3" s="620"/>
      <c r="PFN3" s="620"/>
      <c r="PFO3" s="620"/>
      <c r="PFP3" s="620"/>
      <c r="PFQ3" s="620"/>
      <c r="PFR3" s="620"/>
      <c r="PFS3" s="620"/>
      <c r="PFT3" s="620"/>
      <c r="PFU3" s="620"/>
      <c r="PFV3" s="620"/>
      <c r="PFW3" s="620"/>
      <c r="PFX3" s="620"/>
      <c r="PFY3" s="620"/>
      <c r="PFZ3" s="620"/>
      <c r="PGA3" s="620"/>
      <c r="PGB3" s="620"/>
      <c r="PGC3" s="620"/>
      <c r="PGD3" s="620"/>
      <c r="PGE3" s="620"/>
      <c r="PGF3" s="620"/>
      <c r="PGG3" s="620"/>
      <c r="PGH3" s="620"/>
      <c r="PGI3" s="620"/>
      <c r="PGJ3" s="620"/>
      <c r="PGK3" s="620"/>
      <c r="PGL3" s="620"/>
      <c r="PGM3" s="620"/>
      <c r="PGN3" s="620"/>
      <c r="PGO3" s="620"/>
      <c r="PGP3" s="620"/>
      <c r="PGQ3" s="620"/>
      <c r="PGR3" s="620"/>
      <c r="PGS3" s="620"/>
      <c r="PGT3" s="620"/>
      <c r="PGU3" s="620"/>
      <c r="PGV3" s="620"/>
      <c r="PGW3" s="620"/>
      <c r="PGX3" s="620"/>
      <c r="PGY3" s="620"/>
      <c r="PGZ3" s="620"/>
      <c r="PHA3" s="620"/>
      <c r="PHB3" s="620"/>
      <c r="PHC3" s="620"/>
      <c r="PHD3" s="620"/>
      <c r="PHE3" s="620"/>
      <c r="PHF3" s="620"/>
      <c r="PHG3" s="620"/>
      <c r="PHH3" s="620"/>
      <c r="PHI3" s="620"/>
      <c r="PHJ3" s="620"/>
      <c r="PHK3" s="620"/>
      <c r="PHL3" s="620"/>
      <c r="PHM3" s="620"/>
      <c r="PHN3" s="620"/>
      <c r="PHO3" s="620"/>
      <c r="PHP3" s="620"/>
      <c r="PHQ3" s="620"/>
      <c r="PHR3" s="620"/>
      <c r="PHS3" s="620"/>
      <c r="PHT3" s="620"/>
      <c r="PHU3" s="620"/>
      <c r="PHV3" s="620"/>
      <c r="PHW3" s="620"/>
      <c r="PHX3" s="620"/>
      <c r="PHY3" s="620"/>
      <c r="PHZ3" s="620"/>
      <c r="PIA3" s="620"/>
      <c r="PIB3" s="620"/>
      <c r="PIC3" s="620"/>
      <c r="PID3" s="620"/>
      <c r="PIE3" s="620"/>
      <c r="PIF3" s="620"/>
      <c r="PIG3" s="620"/>
      <c r="PIH3" s="620"/>
      <c r="PII3" s="620"/>
      <c r="PIJ3" s="620"/>
      <c r="PIK3" s="620"/>
      <c r="PIL3" s="620"/>
      <c r="PIM3" s="620"/>
      <c r="PIN3" s="620"/>
      <c r="PIO3" s="620"/>
      <c r="PIP3" s="620"/>
      <c r="PIQ3" s="620"/>
      <c r="PIR3" s="620"/>
      <c r="PIS3" s="620"/>
      <c r="PIT3" s="620"/>
      <c r="PIU3" s="620"/>
      <c r="PIV3" s="620"/>
      <c r="PIW3" s="620"/>
      <c r="PIX3" s="620"/>
      <c r="PIY3" s="620"/>
      <c r="PIZ3" s="620"/>
      <c r="PJA3" s="620"/>
      <c r="PJB3" s="620"/>
      <c r="PJC3" s="620"/>
      <c r="PJD3" s="620"/>
      <c r="PJE3" s="620"/>
      <c r="PJF3" s="620"/>
      <c r="PJG3" s="620"/>
      <c r="PJH3" s="620"/>
      <c r="PJI3" s="620"/>
      <c r="PJJ3" s="620"/>
      <c r="PJK3" s="620"/>
      <c r="PJL3" s="620"/>
      <c r="PJM3" s="620"/>
      <c r="PJN3" s="620"/>
      <c r="PJO3" s="620"/>
      <c r="PJP3" s="620"/>
      <c r="PJQ3" s="620"/>
      <c r="PJR3" s="620"/>
      <c r="PJS3" s="620"/>
      <c r="PJT3" s="620"/>
      <c r="PJU3" s="620"/>
      <c r="PJV3" s="620"/>
      <c r="PJW3" s="620"/>
      <c r="PJX3" s="620"/>
      <c r="PJY3" s="620"/>
      <c r="PJZ3" s="620"/>
      <c r="PKA3" s="620"/>
      <c r="PKB3" s="620"/>
      <c r="PKC3" s="620"/>
      <c r="PKD3" s="620"/>
      <c r="PKE3" s="620"/>
      <c r="PKF3" s="620"/>
      <c r="PKG3" s="620"/>
      <c r="PKH3" s="620"/>
      <c r="PKI3" s="620"/>
      <c r="PKJ3" s="620"/>
      <c r="PKK3" s="620"/>
      <c r="PKL3" s="620"/>
      <c r="PKM3" s="620"/>
      <c r="PKN3" s="620"/>
      <c r="PKO3" s="620"/>
      <c r="PKP3" s="620"/>
      <c r="PKQ3" s="620"/>
      <c r="PKR3" s="620"/>
      <c r="PKS3" s="620"/>
      <c r="PKT3" s="620"/>
      <c r="PKU3" s="620"/>
      <c r="PKV3" s="620"/>
      <c r="PKW3" s="620"/>
      <c r="PKX3" s="620"/>
      <c r="PKY3" s="620"/>
      <c r="PKZ3" s="620"/>
      <c r="PLA3" s="620"/>
      <c r="PLB3" s="620"/>
      <c r="PLC3" s="620"/>
      <c r="PLD3" s="620"/>
      <c r="PLE3" s="620"/>
      <c r="PLF3" s="620"/>
      <c r="PLG3" s="620"/>
      <c r="PLH3" s="620"/>
      <c r="PLI3" s="620"/>
      <c r="PLJ3" s="620"/>
      <c r="PLK3" s="620"/>
      <c r="PLL3" s="620"/>
      <c r="PLM3" s="620"/>
      <c r="PLN3" s="620"/>
      <c r="PLO3" s="620"/>
      <c r="PLP3" s="620"/>
      <c r="PLQ3" s="620"/>
      <c r="PLR3" s="620"/>
      <c r="PLS3" s="620"/>
      <c r="PLT3" s="620"/>
      <c r="PLU3" s="620"/>
      <c r="PLV3" s="620"/>
      <c r="PLW3" s="620"/>
      <c r="PLX3" s="620"/>
      <c r="PLY3" s="620"/>
      <c r="PLZ3" s="620"/>
      <c r="PMA3" s="620"/>
      <c r="PMB3" s="620"/>
      <c r="PMC3" s="620"/>
      <c r="PMD3" s="620"/>
      <c r="PME3" s="620"/>
      <c r="PMF3" s="620"/>
      <c r="PMG3" s="620"/>
      <c r="PMH3" s="620"/>
      <c r="PMI3" s="620"/>
      <c r="PMJ3" s="620"/>
      <c r="PMK3" s="620"/>
      <c r="PML3" s="620"/>
      <c r="PMM3" s="620"/>
      <c r="PMN3" s="620"/>
      <c r="PMO3" s="620"/>
      <c r="PMP3" s="620"/>
      <c r="PMQ3" s="620"/>
      <c r="PMR3" s="620"/>
      <c r="PMS3" s="620"/>
      <c r="PMT3" s="620"/>
      <c r="PMU3" s="620"/>
      <c r="PMV3" s="620"/>
      <c r="PMW3" s="620"/>
      <c r="PMX3" s="620"/>
      <c r="PMY3" s="620"/>
      <c r="PMZ3" s="620"/>
      <c r="PNA3" s="620"/>
      <c r="PNB3" s="620"/>
      <c r="PNC3" s="620"/>
      <c r="PND3" s="620"/>
      <c r="PNE3" s="620"/>
      <c r="PNF3" s="620"/>
      <c r="PNG3" s="620"/>
      <c r="PNH3" s="620"/>
      <c r="PNI3" s="620"/>
      <c r="PNJ3" s="620"/>
      <c r="PNK3" s="620"/>
      <c r="PNL3" s="620"/>
      <c r="PNM3" s="620"/>
      <c r="PNN3" s="620"/>
      <c r="PNO3" s="620"/>
      <c r="PNP3" s="620"/>
      <c r="PNQ3" s="620"/>
      <c r="PNR3" s="620"/>
      <c r="PNS3" s="620"/>
      <c r="PNT3" s="620"/>
      <c r="PNU3" s="620"/>
      <c r="PNV3" s="620"/>
      <c r="PNW3" s="620"/>
      <c r="PNX3" s="620"/>
      <c r="PNY3" s="620"/>
      <c r="PNZ3" s="620"/>
      <c r="POA3" s="620"/>
      <c r="POB3" s="620"/>
      <c r="POC3" s="620"/>
      <c r="POD3" s="620"/>
      <c r="POE3" s="620"/>
      <c r="POF3" s="620"/>
      <c r="POG3" s="620"/>
      <c r="POH3" s="620"/>
      <c r="POI3" s="620"/>
      <c r="POJ3" s="620"/>
      <c r="POK3" s="620"/>
      <c r="POL3" s="620"/>
      <c r="POM3" s="620"/>
      <c r="PON3" s="620"/>
      <c r="POO3" s="620"/>
      <c r="POP3" s="620"/>
      <c r="POQ3" s="620"/>
      <c r="POR3" s="620"/>
      <c r="POS3" s="620"/>
      <c r="POT3" s="620"/>
      <c r="POU3" s="620"/>
      <c r="POV3" s="620"/>
      <c r="POW3" s="620"/>
      <c r="POX3" s="620"/>
      <c r="POY3" s="620"/>
      <c r="POZ3" s="620"/>
      <c r="PPA3" s="620"/>
      <c r="PPB3" s="620"/>
      <c r="PPC3" s="620"/>
      <c r="PPD3" s="620"/>
      <c r="PPE3" s="620"/>
      <c r="PPF3" s="620"/>
      <c r="PPG3" s="620"/>
      <c r="PPH3" s="620"/>
      <c r="PPI3" s="620"/>
      <c r="PPJ3" s="620"/>
      <c r="PPK3" s="620"/>
      <c r="PPL3" s="620"/>
      <c r="PPM3" s="620"/>
      <c r="PPN3" s="620"/>
      <c r="PPO3" s="620"/>
      <c r="PPP3" s="620"/>
      <c r="PPQ3" s="620"/>
      <c r="PPR3" s="620"/>
      <c r="PPS3" s="620"/>
      <c r="PPT3" s="620"/>
      <c r="PPU3" s="620"/>
      <c r="PPV3" s="620"/>
      <c r="PPW3" s="620"/>
      <c r="PPX3" s="620"/>
      <c r="PPY3" s="620"/>
      <c r="PPZ3" s="620"/>
      <c r="PQA3" s="620"/>
      <c r="PQB3" s="620"/>
      <c r="PQC3" s="620"/>
      <c r="PQD3" s="620"/>
      <c r="PQE3" s="620"/>
      <c r="PQF3" s="620"/>
      <c r="PQG3" s="620"/>
      <c r="PQH3" s="620"/>
      <c r="PQI3" s="620"/>
      <c r="PQJ3" s="620"/>
      <c r="PQK3" s="620"/>
      <c r="PQL3" s="620"/>
      <c r="PQM3" s="620"/>
      <c r="PQN3" s="620"/>
      <c r="PQO3" s="620"/>
      <c r="PQP3" s="620"/>
      <c r="PQQ3" s="620"/>
      <c r="PQR3" s="620"/>
      <c r="PQS3" s="620"/>
      <c r="PQT3" s="620"/>
      <c r="PQU3" s="620"/>
      <c r="PQV3" s="620"/>
      <c r="PQW3" s="620"/>
      <c r="PQX3" s="620"/>
      <c r="PQY3" s="620"/>
      <c r="PQZ3" s="620"/>
      <c r="PRA3" s="620"/>
      <c r="PRB3" s="620"/>
      <c r="PRC3" s="620"/>
      <c r="PRD3" s="620"/>
      <c r="PRE3" s="620"/>
      <c r="PRF3" s="620"/>
      <c r="PRG3" s="620"/>
      <c r="PRH3" s="620"/>
      <c r="PRI3" s="620"/>
      <c r="PRJ3" s="620"/>
      <c r="PRK3" s="620"/>
      <c r="PRL3" s="620"/>
      <c r="PRM3" s="620"/>
      <c r="PRN3" s="620"/>
      <c r="PRO3" s="620"/>
      <c r="PRP3" s="620"/>
      <c r="PRQ3" s="620"/>
      <c r="PRR3" s="620"/>
      <c r="PRS3" s="620"/>
      <c r="PRT3" s="620"/>
      <c r="PRU3" s="620"/>
      <c r="PRV3" s="620"/>
      <c r="PRW3" s="620"/>
      <c r="PRX3" s="620"/>
      <c r="PRY3" s="620"/>
      <c r="PRZ3" s="620"/>
      <c r="PSA3" s="620"/>
      <c r="PSB3" s="620"/>
      <c r="PSC3" s="620"/>
      <c r="PSD3" s="620"/>
      <c r="PSE3" s="620"/>
      <c r="PSF3" s="620"/>
      <c r="PSG3" s="620"/>
      <c r="PSH3" s="620"/>
      <c r="PSI3" s="620"/>
      <c r="PSJ3" s="620"/>
      <c r="PSK3" s="620"/>
      <c r="PSL3" s="620"/>
      <c r="PSM3" s="620"/>
      <c r="PSN3" s="620"/>
      <c r="PSO3" s="620"/>
      <c r="PSP3" s="620"/>
      <c r="PSQ3" s="620"/>
      <c r="PSR3" s="620"/>
      <c r="PSS3" s="620"/>
      <c r="PST3" s="620"/>
      <c r="PSU3" s="620"/>
      <c r="PSV3" s="620"/>
      <c r="PSW3" s="620"/>
      <c r="PSX3" s="620"/>
      <c r="PSY3" s="620"/>
      <c r="PSZ3" s="620"/>
      <c r="PTA3" s="620"/>
      <c r="PTB3" s="620"/>
      <c r="PTC3" s="620"/>
      <c r="PTD3" s="620"/>
      <c r="PTE3" s="620"/>
      <c r="PTF3" s="620"/>
      <c r="PTG3" s="620"/>
      <c r="PTH3" s="620"/>
      <c r="PTI3" s="620"/>
      <c r="PTJ3" s="620"/>
      <c r="PTK3" s="620"/>
      <c r="PTL3" s="620"/>
      <c r="PTM3" s="620"/>
      <c r="PTN3" s="620"/>
      <c r="PTO3" s="620"/>
      <c r="PTP3" s="620"/>
      <c r="PTQ3" s="620"/>
      <c r="PTR3" s="620"/>
      <c r="PTS3" s="620"/>
      <c r="PTT3" s="620"/>
      <c r="PTU3" s="620"/>
      <c r="PTV3" s="620"/>
      <c r="PTW3" s="620"/>
      <c r="PTX3" s="620"/>
      <c r="PTY3" s="620"/>
      <c r="PTZ3" s="620"/>
      <c r="PUA3" s="620"/>
      <c r="PUB3" s="620"/>
      <c r="PUC3" s="620"/>
      <c r="PUD3" s="620"/>
      <c r="PUE3" s="620"/>
      <c r="PUF3" s="620"/>
      <c r="PUG3" s="620"/>
      <c r="PUH3" s="620"/>
      <c r="PUI3" s="620"/>
      <c r="PUJ3" s="620"/>
      <c r="PUK3" s="620"/>
      <c r="PUL3" s="620"/>
      <c r="PUM3" s="620"/>
      <c r="PUN3" s="620"/>
      <c r="PUO3" s="620"/>
      <c r="PUP3" s="620"/>
      <c r="PUQ3" s="620"/>
      <c r="PUR3" s="620"/>
      <c r="PUS3" s="620"/>
      <c r="PUT3" s="620"/>
      <c r="PUU3" s="620"/>
      <c r="PUV3" s="620"/>
      <c r="PUW3" s="620"/>
      <c r="PUX3" s="620"/>
      <c r="PUY3" s="620"/>
      <c r="PUZ3" s="620"/>
      <c r="PVA3" s="620"/>
      <c r="PVB3" s="620"/>
      <c r="PVC3" s="620"/>
      <c r="PVD3" s="620"/>
      <c r="PVE3" s="620"/>
      <c r="PVF3" s="620"/>
      <c r="PVG3" s="620"/>
      <c r="PVH3" s="620"/>
      <c r="PVI3" s="620"/>
      <c r="PVJ3" s="620"/>
      <c r="PVK3" s="620"/>
      <c r="PVL3" s="620"/>
      <c r="PVM3" s="620"/>
      <c r="PVN3" s="620"/>
      <c r="PVO3" s="620"/>
      <c r="PVP3" s="620"/>
      <c r="PVQ3" s="620"/>
      <c r="PVR3" s="620"/>
      <c r="PVS3" s="620"/>
      <c r="PVT3" s="620"/>
      <c r="PVU3" s="620"/>
      <c r="PVV3" s="620"/>
      <c r="PVW3" s="620"/>
      <c r="PVX3" s="620"/>
      <c r="PVY3" s="620"/>
      <c r="PVZ3" s="620"/>
      <c r="PWA3" s="620"/>
      <c r="PWB3" s="620"/>
      <c r="PWC3" s="620"/>
      <c r="PWD3" s="620"/>
      <c r="PWE3" s="620"/>
      <c r="PWF3" s="620"/>
      <c r="PWG3" s="620"/>
      <c r="PWH3" s="620"/>
      <c r="PWI3" s="620"/>
      <c r="PWJ3" s="620"/>
      <c r="PWK3" s="620"/>
      <c r="PWL3" s="620"/>
      <c r="PWM3" s="620"/>
      <c r="PWN3" s="620"/>
      <c r="PWO3" s="620"/>
      <c r="PWP3" s="620"/>
      <c r="PWQ3" s="620"/>
      <c r="PWR3" s="620"/>
      <c r="PWS3" s="620"/>
      <c r="PWT3" s="620"/>
      <c r="PWU3" s="620"/>
      <c r="PWV3" s="620"/>
      <c r="PWW3" s="620"/>
      <c r="PWX3" s="620"/>
      <c r="PWY3" s="620"/>
      <c r="PWZ3" s="620"/>
      <c r="PXA3" s="620"/>
      <c r="PXB3" s="620"/>
      <c r="PXC3" s="620"/>
      <c r="PXD3" s="620"/>
      <c r="PXE3" s="620"/>
      <c r="PXF3" s="620"/>
      <c r="PXG3" s="620"/>
      <c r="PXH3" s="620"/>
      <c r="PXI3" s="620"/>
      <c r="PXJ3" s="620"/>
      <c r="PXK3" s="620"/>
      <c r="PXL3" s="620"/>
      <c r="PXM3" s="620"/>
      <c r="PXN3" s="620"/>
      <c r="PXO3" s="620"/>
      <c r="PXP3" s="620"/>
      <c r="PXQ3" s="620"/>
      <c r="PXR3" s="620"/>
      <c r="PXS3" s="620"/>
      <c r="PXT3" s="620"/>
      <c r="PXU3" s="620"/>
      <c r="PXV3" s="620"/>
      <c r="PXW3" s="620"/>
      <c r="PXX3" s="620"/>
      <c r="PXY3" s="620"/>
      <c r="PXZ3" s="620"/>
      <c r="PYA3" s="620"/>
      <c r="PYB3" s="620"/>
      <c r="PYC3" s="620"/>
      <c r="PYD3" s="620"/>
      <c r="PYE3" s="620"/>
      <c r="PYF3" s="620"/>
      <c r="PYG3" s="620"/>
      <c r="PYH3" s="620"/>
      <c r="PYI3" s="620"/>
      <c r="PYJ3" s="620"/>
      <c r="PYK3" s="620"/>
      <c r="PYL3" s="620"/>
      <c r="PYM3" s="620"/>
      <c r="PYN3" s="620"/>
      <c r="PYO3" s="620"/>
      <c r="PYP3" s="620"/>
      <c r="PYQ3" s="620"/>
      <c r="PYR3" s="620"/>
      <c r="PYS3" s="620"/>
      <c r="PYT3" s="620"/>
      <c r="PYU3" s="620"/>
      <c r="PYV3" s="620"/>
      <c r="PYW3" s="620"/>
      <c r="PYX3" s="620"/>
      <c r="PYY3" s="620"/>
      <c r="PYZ3" s="620"/>
      <c r="PZA3" s="620"/>
      <c r="PZB3" s="620"/>
      <c r="PZC3" s="620"/>
      <c r="PZD3" s="620"/>
      <c r="PZE3" s="620"/>
      <c r="PZF3" s="620"/>
      <c r="PZG3" s="620"/>
      <c r="PZH3" s="620"/>
      <c r="PZI3" s="620"/>
      <c r="PZJ3" s="620"/>
      <c r="PZK3" s="620"/>
      <c r="PZL3" s="620"/>
      <c r="PZM3" s="620"/>
      <c r="PZN3" s="620"/>
      <c r="PZO3" s="620"/>
      <c r="PZP3" s="620"/>
      <c r="PZQ3" s="620"/>
      <c r="PZR3" s="620"/>
      <c r="PZS3" s="620"/>
      <c r="PZT3" s="620"/>
      <c r="PZU3" s="620"/>
      <c r="PZV3" s="620"/>
      <c r="PZW3" s="620"/>
      <c r="PZX3" s="620"/>
      <c r="PZY3" s="620"/>
      <c r="PZZ3" s="620"/>
      <c r="QAA3" s="620"/>
      <c r="QAB3" s="620"/>
      <c r="QAC3" s="620"/>
      <c r="QAD3" s="620"/>
      <c r="QAE3" s="620"/>
      <c r="QAF3" s="620"/>
      <c r="QAG3" s="620"/>
      <c r="QAH3" s="620"/>
      <c r="QAI3" s="620"/>
      <c r="QAJ3" s="620"/>
      <c r="QAK3" s="620"/>
      <c r="QAL3" s="620"/>
      <c r="QAM3" s="620"/>
      <c r="QAN3" s="620"/>
      <c r="QAO3" s="620"/>
      <c r="QAP3" s="620"/>
      <c r="QAQ3" s="620"/>
      <c r="QAR3" s="620"/>
      <c r="QAS3" s="620"/>
      <c r="QAT3" s="620"/>
      <c r="QAU3" s="620"/>
      <c r="QAV3" s="620"/>
      <c r="QAW3" s="620"/>
      <c r="QAX3" s="620"/>
      <c r="QAY3" s="620"/>
      <c r="QAZ3" s="620"/>
      <c r="QBA3" s="620"/>
      <c r="QBB3" s="620"/>
      <c r="QBC3" s="620"/>
      <c r="QBD3" s="620"/>
      <c r="QBE3" s="620"/>
      <c r="QBF3" s="620"/>
      <c r="QBG3" s="620"/>
      <c r="QBH3" s="620"/>
      <c r="QBI3" s="620"/>
      <c r="QBJ3" s="620"/>
      <c r="QBK3" s="620"/>
      <c r="QBL3" s="620"/>
      <c r="QBM3" s="620"/>
      <c r="QBN3" s="620"/>
      <c r="QBO3" s="620"/>
      <c r="QBP3" s="620"/>
      <c r="QBQ3" s="620"/>
      <c r="QBR3" s="620"/>
      <c r="QBS3" s="620"/>
      <c r="QBT3" s="620"/>
      <c r="QBU3" s="620"/>
      <c r="QBV3" s="620"/>
      <c r="QBW3" s="620"/>
      <c r="QBX3" s="620"/>
      <c r="QBY3" s="620"/>
      <c r="QBZ3" s="620"/>
      <c r="QCA3" s="620"/>
      <c r="QCB3" s="620"/>
      <c r="QCC3" s="620"/>
      <c r="QCD3" s="620"/>
      <c r="QCE3" s="620"/>
      <c r="QCF3" s="620"/>
      <c r="QCG3" s="620"/>
      <c r="QCH3" s="620"/>
      <c r="QCI3" s="620"/>
      <c r="QCJ3" s="620"/>
      <c r="QCK3" s="620"/>
      <c r="QCL3" s="620"/>
      <c r="QCM3" s="620"/>
      <c r="QCN3" s="620"/>
      <c r="QCO3" s="620"/>
      <c r="QCP3" s="620"/>
      <c r="QCQ3" s="620"/>
      <c r="QCR3" s="620"/>
      <c r="QCS3" s="620"/>
      <c r="QCT3" s="620"/>
      <c r="QCU3" s="620"/>
      <c r="QCV3" s="620"/>
      <c r="QCW3" s="620"/>
      <c r="QCX3" s="620"/>
      <c r="QCY3" s="620"/>
      <c r="QCZ3" s="620"/>
      <c r="QDA3" s="620"/>
      <c r="QDB3" s="620"/>
      <c r="QDC3" s="620"/>
      <c r="QDD3" s="620"/>
      <c r="QDE3" s="620"/>
      <c r="QDF3" s="620"/>
      <c r="QDG3" s="620"/>
      <c r="QDH3" s="620"/>
      <c r="QDI3" s="620"/>
      <c r="QDJ3" s="620"/>
      <c r="QDK3" s="620"/>
      <c r="QDL3" s="620"/>
      <c r="QDM3" s="620"/>
      <c r="QDN3" s="620"/>
      <c r="QDO3" s="620"/>
      <c r="QDP3" s="620"/>
      <c r="QDQ3" s="620"/>
      <c r="QDR3" s="620"/>
      <c r="QDS3" s="620"/>
      <c r="QDT3" s="620"/>
      <c r="QDU3" s="620"/>
      <c r="QDV3" s="620"/>
      <c r="QDW3" s="620"/>
      <c r="QDX3" s="620"/>
      <c r="QDY3" s="620"/>
      <c r="QDZ3" s="620"/>
      <c r="QEA3" s="620"/>
      <c r="QEB3" s="620"/>
      <c r="QEC3" s="620"/>
      <c r="QED3" s="620"/>
      <c r="QEE3" s="620"/>
      <c r="QEF3" s="620"/>
      <c r="QEG3" s="620"/>
      <c r="QEH3" s="620"/>
      <c r="QEI3" s="620"/>
      <c r="QEJ3" s="620"/>
      <c r="QEK3" s="620"/>
      <c r="QEL3" s="620"/>
      <c r="QEM3" s="620"/>
      <c r="QEN3" s="620"/>
      <c r="QEO3" s="620"/>
      <c r="QEP3" s="620"/>
      <c r="QEQ3" s="620"/>
      <c r="QER3" s="620"/>
      <c r="QES3" s="620"/>
      <c r="QET3" s="620"/>
      <c r="QEU3" s="620"/>
      <c r="QEV3" s="620"/>
      <c r="QEW3" s="620"/>
      <c r="QEX3" s="620"/>
      <c r="QEY3" s="620"/>
      <c r="QEZ3" s="620"/>
      <c r="QFA3" s="620"/>
      <c r="QFB3" s="620"/>
      <c r="QFC3" s="620"/>
      <c r="QFD3" s="620"/>
      <c r="QFE3" s="620"/>
      <c r="QFF3" s="620"/>
      <c r="QFG3" s="620"/>
      <c r="QFH3" s="620"/>
      <c r="QFI3" s="620"/>
      <c r="QFJ3" s="620"/>
      <c r="QFK3" s="620"/>
      <c r="QFL3" s="620"/>
      <c r="QFM3" s="620"/>
      <c r="QFN3" s="620"/>
      <c r="QFO3" s="620"/>
      <c r="QFP3" s="620"/>
      <c r="QFQ3" s="620"/>
      <c r="QFR3" s="620"/>
      <c r="QFS3" s="620"/>
      <c r="QFT3" s="620"/>
      <c r="QFU3" s="620"/>
      <c r="QFV3" s="620"/>
      <c r="QFW3" s="620"/>
      <c r="QFX3" s="620"/>
      <c r="QFY3" s="620"/>
      <c r="QFZ3" s="620"/>
      <c r="QGA3" s="620"/>
      <c r="QGB3" s="620"/>
      <c r="QGC3" s="620"/>
      <c r="QGD3" s="620"/>
      <c r="QGE3" s="620"/>
      <c r="QGF3" s="620"/>
      <c r="QGG3" s="620"/>
      <c r="QGH3" s="620"/>
      <c r="QGI3" s="620"/>
      <c r="QGJ3" s="620"/>
      <c r="QGK3" s="620"/>
      <c r="QGL3" s="620"/>
      <c r="QGM3" s="620"/>
      <c r="QGN3" s="620"/>
      <c r="QGO3" s="620"/>
      <c r="QGP3" s="620"/>
      <c r="QGQ3" s="620"/>
      <c r="QGR3" s="620"/>
      <c r="QGS3" s="620"/>
      <c r="QGT3" s="620"/>
      <c r="QGU3" s="620"/>
      <c r="QGV3" s="620"/>
      <c r="QGW3" s="620"/>
      <c r="QGX3" s="620"/>
      <c r="QGY3" s="620"/>
      <c r="QGZ3" s="620"/>
      <c r="QHA3" s="620"/>
      <c r="QHB3" s="620"/>
      <c r="QHC3" s="620"/>
      <c r="QHD3" s="620"/>
      <c r="QHE3" s="620"/>
      <c r="QHF3" s="620"/>
      <c r="QHG3" s="620"/>
      <c r="QHH3" s="620"/>
      <c r="QHI3" s="620"/>
      <c r="QHJ3" s="620"/>
      <c r="QHK3" s="620"/>
      <c r="QHL3" s="620"/>
      <c r="QHM3" s="620"/>
      <c r="QHN3" s="620"/>
      <c r="QHO3" s="620"/>
      <c r="QHP3" s="620"/>
      <c r="QHQ3" s="620"/>
      <c r="QHR3" s="620"/>
      <c r="QHS3" s="620"/>
      <c r="QHT3" s="620"/>
      <c r="QHU3" s="620"/>
      <c r="QHV3" s="620"/>
      <c r="QHW3" s="620"/>
      <c r="QHX3" s="620"/>
      <c r="QHY3" s="620"/>
      <c r="QHZ3" s="620"/>
      <c r="QIA3" s="620"/>
      <c r="QIB3" s="620"/>
      <c r="QIC3" s="620"/>
      <c r="QID3" s="620"/>
      <c r="QIE3" s="620"/>
      <c r="QIF3" s="620"/>
      <c r="QIG3" s="620"/>
      <c r="QIH3" s="620"/>
      <c r="QII3" s="620"/>
      <c r="QIJ3" s="620"/>
      <c r="QIK3" s="620"/>
      <c r="QIL3" s="620"/>
      <c r="QIM3" s="620"/>
      <c r="QIN3" s="620"/>
      <c r="QIO3" s="620"/>
      <c r="QIP3" s="620"/>
      <c r="QIQ3" s="620"/>
      <c r="QIR3" s="620"/>
      <c r="QIS3" s="620"/>
      <c r="QIT3" s="620"/>
      <c r="QIU3" s="620"/>
      <c r="QIV3" s="620"/>
      <c r="QIW3" s="620"/>
      <c r="QIX3" s="620"/>
      <c r="QIY3" s="620"/>
      <c r="QIZ3" s="620"/>
      <c r="QJA3" s="620"/>
      <c r="QJB3" s="620"/>
      <c r="QJC3" s="620"/>
      <c r="QJD3" s="620"/>
      <c r="QJE3" s="620"/>
      <c r="QJF3" s="620"/>
      <c r="QJG3" s="620"/>
      <c r="QJH3" s="620"/>
      <c r="QJI3" s="620"/>
      <c r="QJJ3" s="620"/>
      <c r="QJK3" s="620"/>
      <c r="QJL3" s="620"/>
      <c r="QJM3" s="620"/>
      <c r="QJN3" s="620"/>
      <c r="QJO3" s="620"/>
      <c r="QJP3" s="620"/>
      <c r="QJQ3" s="620"/>
      <c r="QJR3" s="620"/>
      <c r="QJS3" s="620"/>
      <c r="QJT3" s="620"/>
      <c r="QJU3" s="620"/>
      <c r="QJV3" s="620"/>
      <c r="QJW3" s="620"/>
      <c r="QJX3" s="620"/>
      <c r="QJY3" s="620"/>
      <c r="QJZ3" s="620"/>
      <c r="QKA3" s="620"/>
      <c r="QKB3" s="620"/>
      <c r="QKC3" s="620"/>
      <c r="QKD3" s="620"/>
      <c r="QKE3" s="620"/>
      <c r="QKF3" s="620"/>
      <c r="QKG3" s="620"/>
      <c r="QKH3" s="620"/>
      <c r="QKI3" s="620"/>
      <c r="QKJ3" s="620"/>
      <c r="QKK3" s="620"/>
      <c r="QKL3" s="620"/>
      <c r="QKM3" s="620"/>
      <c r="QKN3" s="620"/>
      <c r="QKO3" s="620"/>
      <c r="QKP3" s="620"/>
      <c r="QKQ3" s="620"/>
      <c r="QKR3" s="620"/>
      <c r="QKS3" s="620"/>
      <c r="QKT3" s="620"/>
      <c r="QKU3" s="620"/>
      <c r="QKV3" s="620"/>
      <c r="QKW3" s="620"/>
      <c r="QKX3" s="620"/>
      <c r="QKY3" s="620"/>
      <c r="QKZ3" s="620"/>
      <c r="QLA3" s="620"/>
      <c r="QLB3" s="620"/>
      <c r="QLC3" s="620"/>
      <c r="QLD3" s="620"/>
      <c r="QLE3" s="620"/>
      <c r="QLF3" s="620"/>
      <c r="QLG3" s="620"/>
      <c r="QLH3" s="620"/>
      <c r="QLI3" s="620"/>
      <c r="QLJ3" s="620"/>
      <c r="QLK3" s="620"/>
      <c r="QLL3" s="620"/>
      <c r="QLM3" s="620"/>
      <c r="QLN3" s="620"/>
      <c r="QLO3" s="620"/>
      <c r="QLP3" s="620"/>
      <c r="QLQ3" s="620"/>
      <c r="QLR3" s="620"/>
      <c r="QLS3" s="620"/>
      <c r="QLT3" s="620"/>
      <c r="QLU3" s="620"/>
      <c r="QLV3" s="620"/>
      <c r="QLW3" s="620"/>
      <c r="QLX3" s="620"/>
      <c r="QLY3" s="620"/>
      <c r="QLZ3" s="620"/>
      <c r="QMA3" s="620"/>
      <c r="QMB3" s="620"/>
      <c r="QMC3" s="620"/>
      <c r="QMD3" s="620"/>
      <c r="QME3" s="620"/>
      <c r="QMF3" s="620"/>
      <c r="QMG3" s="620"/>
      <c r="QMH3" s="620"/>
      <c r="QMI3" s="620"/>
      <c r="QMJ3" s="620"/>
      <c r="QMK3" s="620"/>
      <c r="QML3" s="620"/>
      <c r="QMM3" s="620"/>
      <c r="QMN3" s="620"/>
      <c r="QMO3" s="620"/>
      <c r="QMP3" s="620"/>
      <c r="QMQ3" s="620"/>
      <c r="QMR3" s="620"/>
      <c r="QMS3" s="620"/>
      <c r="QMT3" s="620"/>
      <c r="QMU3" s="620"/>
      <c r="QMV3" s="620"/>
      <c r="QMW3" s="620"/>
      <c r="QMX3" s="620"/>
      <c r="QMY3" s="620"/>
      <c r="QMZ3" s="620"/>
      <c r="QNA3" s="620"/>
      <c r="QNB3" s="620"/>
      <c r="QNC3" s="620"/>
      <c r="QND3" s="620"/>
      <c r="QNE3" s="620"/>
      <c r="QNF3" s="620"/>
      <c r="QNG3" s="620"/>
      <c r="QNH3" s="620"/>
      <c r="QNI3" s="620"/>
      <c r="QNJ3" s="620"/>
      <c r="QNK3" s="620"/>
      <c r="QNL3" s="620"/>
      <c r="QNM3" s="620"/>
      <c r="QNN3" s="620"/>
      <c r="QNO3" s="620"/>
      <c r="QNP3" s="620"/>
      <c r="QNQ3" s="620"/>
      <c r="QNR3" s="620"/>
      <c r="QNS3" s="620"/>
      <c r="QNT3" s="620"/>
      <c r="QNU3" s="620"/>
      <c r="QNV3" s="620"/>
      <c r="QNW3" s="620"/>
      <c r="QNX3" s="620"/>
      <c r="QNY3" s="620"/>
      <c r="QNZ3" s="620"/>
      <c r="QOA3" s="620"/>
      <c r="QOB3" s="620"/>
      <c r="QOC3" s="620"/>
      <c r="QOD3" s="620"/>
      <c r="QOE3" s="620"/>
      <c r="QOF3" s="620"/>
      <c r="QOG3" s="620"/>
      <c r="QOH3" s="620"/>
      <c r="QOI3" s="620"/>
      <c r="QOJ3" s="620"/>
      <c r="QOK3" s="620"/>
      <c r="QOL3" s="620"/>
      <c r="QOM3" s="620"/>
      <c r="QON3" s="620"/>
      <c r="QOO3" s="620"/>
      <c r="QOP3" s="620"/>
      <c r="QOQ3" s="620"/>
      <c r="QOR3" s="620"/>
      <c r="QOS3" s="620"/>
      <c r="QOT3" s="620"/>
      <c r="QOU3" s="620"/>
      <c r="QOV3" s="620"/>
      <c r="QOW3" s="620"/>
      <c r="QOX3" s="620"/>
      <c r="QOY3" s="620"/>
      <c r="QOZ3" s="620"/>
      <c r="QPA3" s="620"/>
      <c r="QPB3" s="620"/>
      <c r="QPC3" s="620"/>
      <c r="QPD3" s="620"/>
      <c r="QPE3" s="620"/>
      <c r="QPF3" s="620"/>
      <c r="QPG3" s="620"/>
      <c r="QPH3" s="620"/>
      <c r="QPI3" s="620"/>
      <c r="QPJ3" s="620"/>
      <c r="QPK3" s="620"/>
      <c r="QPL3" s="620"/>
      <c r="QPM3" s="620"/>
      <c r="QPN3" s="620"/>
      <c r="QPO3" s="620"/>
      <c r="QPP3" s="620"/>
      <c r="QPQ3" s="620"/>
      <c r="QPR3" s="620"/>
      <c r="QPS3" s="620"/>
      <c r="QPT3" s="620"/>
      <c r="QPU3" s="620"/>
      <c r="QPV3" s="620"/>
      <c r="QPW3" s="620"/>
      <c r="QPX3" s="620"/>
      <c r="QPY3" s="620"/>
      <c r="QPZ3" s="620"/>
      <c r="QQA3" s="620"/>
      <c r="QQB3" s="620"/>
      <c r="QQC3" s="620"/>
      <c r="QQD3" s="620"/>
      <c r="QQE3" s="620"/>
      <c r="QQF3" s="620"/>
      <c r="QQG3" s="620"/>
      <c r="QQH3" s="620"/>
      <c r="QQI3" s="620"/>
      <c r="QQJ3" s="620"/>
      <c r="QQK3" s="620"/>
      <c r="QQL3" s="620"/>
      <c r="QQM3" s="620"/>
      <c r="QQN3" s="620"/>
      <c r="QQO3" s="620"/>
      <c r="QQP3" s="620"/>
      <c r="QQQ3" s="620"/>
      <c r="QQR3" s="620"/>
      <c r="QQS3" s="620"/>
      <c r="QQT3" s="620"/>
      <c r="QQU3" s="620"/>
      <c r="QQV3" s="620"/>
      <c r="QQW3" s="620"/>
      <c r="QQX3" s="620"/>
      <c r="QQY3" s="620"/>
      <c r="QQZ3" s="620"/>
      <c r="QRA3" s="620"/>
      <c r="QRB3" s="620"/>
      <c r="QRC3" s="620"/>
      <c r="QRD3" s="620"/>
      <c r="QRE3" s="620"/>
      <c r="QRF3" s="620"/>
      <c r="QRG3" s="620"/>
      <c r="QRH3" s="620"/>
      <c r="QRI3" s="620"/>
      <c r="QRJ3" s="620"/>
      <c r="QRK3" s="620"/>
      <c r="QRL3" s="620"/>
      <c r="QRM3" s="620"/>
      <c r="QRN3" s="620"/>
      <c r="QRO3" s="620"/>
      <c r="QRP3" s="620"/>
      <c r="QRQ3" s="620"/>
      <c r="QRR3" s="620"/>
      <c r="QRS3" s="620"/>
      <c r="QRT3" s="620"/>
      <c r="QRU3" s="620"/>
      <c r="QRV3" s="620"/>
      <c r="QRW3" s="620"/>
      <c r="QRX3" s="620"/>
      <c r="QRY3" s="620"/>
      <c r="QRZ3" s="620"/>
      <c r="QSA3" s="620"/>
      <c r="QSB3" s="620"/>
      <c r="QSC3" s="620"/>
      <c r="QSD3" s="620"/>
      <c r="QSE3" s="620"/>
      <c r="QSF3" s="620"/>
      <c r="QSG3" s="620"/>
      <c r="QSH3" s="620"/>
      <c r="QSI3" s="620"/>
      <c r="QSJ3" s="620"/>
      <c r="QSK3" s="620"/>
      <c r="QSL3" s="620"/>
      <c r="QSM3" s="620"/>
      <c r="QSN3" s="620"/>
      <c r="QSO3" s="620"/>
      <c r="QSP3" s="620"/>
      <c r="QSQ3" s="620"/>
      <c r="QSR3" s="620"/>
      <c r="QSS3" s="620"/>
      <c r="QST3" s="620"/>
      <c r="QSU3" s="620"/>
      <c r="QSV3" s="620"/>
      <c r="QSW3" s="620"/>
      <c r="QSX3" s="620"/>
      <c r="QSY3" s="620"/>
      <c r="QSZ3" s="620"/>
      <c r="QTA3" s="620"/>
      <c r="QTB3" s="620"/>
      <c r="QTC3" s="620"/>
      <c r="QTD3" s="620"/>
      <c r="QTE3" s="620"/>
      <c r="QTF3" s="620"/>
      <c r="QTG3" s="620"/>
      <c r="QTH3" s="620"/>
      <c r="QTI3" s="620"/>
      <c r="QTJ3" s="620"/>
      <c r="QTK3" s="620"/>
      <c r="QTL3" s="620"/>
      <c r="QTM3" s="620"/>
      <c r="QTN3" s="620"/>
      <c r="QTO3" s="620"/>
      <c r="QTP3" s="620"/>
      <c r="QTQ3" s="620"/>
      <c r="QTR3" s="620"/>
      <c r="QTS3" s="620"/>
      <c r="QTT3" s="620"/>
      <c r="QTU3" s="620"/>
      <c r="QTV3" s="620"/>
      <c r="QTW3" s="620"/>
      <c r="QTX3" s="620"/>
      <c r="QTY3" s="620"/>
      <c r="QTZ3" s="620"/>
      <c r="QUA3" s="620"/>
      <c r="QUB3" s="620"/>
      <c r="QUC3" s="620"/>
      <c r="QUD3" s="620"/>
      <c r="QUE3" s="620"/>
      <c r="QUF3" s="620"/>
      <c r="QUG3" s="620"/>
      <c r="QUH3" s="620"/>
      <c r="QUI3" s="620"/>
      <c r="QUJ3" s="620"/>
      <c r="QUK3" s="620"/>
      <c r="QUL3" s="620"/>
      <c r="QUM3" s="620"/>
      <c r="QUN3" s="620"/>
      <c r="QUO3" s="620"/>
      <c r="QUP3" s="620"/>
      <c r="QUQ3" s="620"/>
      <c r="QUR3" s="620"/>
      <c r="QUS3" s="620"/>
      <c r="QUT3" s="620"/>
      <c r="QUU3" s="620"/>
      <c r="QUV3" s="620"/>
      <c r="QUW3" s="620"/>
      <c r="QUX3" s="620"/>
      <c r="QUY3" s="620"/>
      <c r="QUZ3" s="620"/>
      <c r="QVA3" s="620"/>
      <c r="QVB3" s="620"/>
      <c r="QVC3" s="620"/>
      <c r="QVD3" s="620"/>
      <c r="QVE3" s="620"/>
      <c r="QVF3" s="620"/>
      <c r="QVG3" s="620"/>
      <c r="QVH3" s="620"/>
      <c r="QVI3" s="620"/>
      <c r="QVJ3" s="620"/>
      <c r="QVK3" s="620"/>
      <c r="QVL3" s="620"/>
      <c r="QVM3" s="620"/>
      <c r="QVN3" s="620"/>
      <c r="QVO3" s="620"/>
      <c r="QVP3" s="620"/>
      <c r="QVQ3" s="620"/>
      <c r="QVR3" s="620"/>
      <c r="QVS3" s="620"/>
      <c r="QVT3" s="620"/>
      <c r="QVU3" s="620"/>
      <c r="QVV3" s="620"/>
      <c r="QVW3" s="620"/>
      <c r="QVX3" s="620"/>
      <c r="QVY3" s="620"/>
      <c r="QVZ3" s="620"/>
      <c r="QWA3" s="620"/>
      <c r="QWB3" s="620"/>
      <c r="QWC3" s="620"/>
      <c r="QWD3" s="620"/>
      <c r="QWE3" s="620"/>
      <c r="QWF3" s="620"/>
      <c r="QWG3" s="620"/>
      <c r="QWH3" s="620"/>
      <c r="QWI3" s="620"/>
      <c r="QWJ3" s="620"/>
      <c r="QWK3" s="620"/>
      <c r="QWL3" s="620"/>
      <c r="QWM3" s="620"/>
      <c r="QWN3" s="620"/>
      <c r="QWO3" s="620"/>
      <c r="QWP3" s="620"/>
      <c r="QWQ3" s="620"/>
      <c r="QWR3" s="620"/>
      <c r="QWS3" s="620"/>
      <c r="QWT3" s="620"/>
      <c r="QWU3" s="620"/>
      <c r="QWV3" s="620"/>
      <c r="QWW3" s="620"/>
      <c r="QWX3" s="620"/>
      <c r="QWY3" s="620"/>
      <c r="QWZ3" s="620"/>
      <c r="QXA3" s="620"/>
      <c r="QXB3" s="620"/>
      <c r="QXC3" s="620"/>
      <c r="QXD3" s="620"/>
      <c r="QXE3" s="620"/>
      <c r="QXF3" s="620"/>
      <c r="QXG3" s="620"/>
      <c r="QXH3" s="620"/>
      <c r="QXI3" s="620"/>
      <c r="QXJ3" s="620"/>
      <c r="QXK3" s="620"/>
      <c r="QXL3" s="620"/>
      <c r="QXM3" s="620"/>
      <c r="QXN3" s="620"/>
      <c r="QXO3" s="620"/>
      <c r="QXP3" s="620"/>
      <c r="QXQ3" s="620"/>
      <c r="QXR3" s="620"/>
      <c r="QXS3" s="620"/>
      <c r="QXT3" s="620"/>
      <c r="QXU3" s="620"/>
      <c r="QXV3" s="620"/>
      <c r="QXW3" s="620"/>
      <c r="QXX3" s="620"/>
      <c r="QXY3" s="620"/>
      <c r="QXZ3" s="620"/>
      <c r="QYA3" s="620"/>
      <c r="QYB3" s="620"/>
      <c r="QYC3" s="620"/>
      <c r="QYD3" s="620"/>
      <c r="QYE3" s="620"/>
      <c r="QYF3" s="620"/>
      <c r="QYG3" s="620"/>
      <c r="QYH3" s="620"/>
      <c r="QYI3" s="620"/>
      <c r="QYJ3" s="620"/>
      <c r="QYK3" s="620"/>
      <c r="QYL3" s="620"/>
      <c r="QYM3" s="620"/>
      <c r="QYN3" s="620"/>
      <c r="QYO3" s="620"/>
      <c r="QYP3" s="620"/>
      <c r="QYQ3" s="620"/>
      <c r="QYR3" s="620"/>
      <c r="QYS3" s="620"/>
      <c r="QYT3" s="620"/>
      <c r="QYU3" s="620"/>
      <c r="QYV3" s="620"/>
      <c r="QYW3" s="620"/>
      <c r="QYX3" s="620"/>
      <c r="QYY3" s="620"/>
      <c r="QYZ3" s="620"/>
      <c r="QZA3" s="620"/>
      <c r="QZB3" s="620"/>
      <c r="QZC3" s="620"/>
      <c r="QZD3" s="620"/>
      <c r="QZE3" s="620"/>
      <c r="QZF3" s="620"/>
      <c r="QZG3" s="620"/>
      <c r="QZH3" s="620"/>
      <c r="QZI3" s="620"/>
      <c r="QZJ3" s="620"/>
      <c r="QZK3" s="620"/>
      <c r="QZL3" s="620"/>
      <c r="QZM3" s="620"/>
      <c r="QZN3" s="620"/>
      <c r="QZO3" s="620"/>
      <c r="QZP3" s="620"/>
      <c r="QZQ3" s="620"/>
      <c r="QZR3" s="620"/>
      <c r="QZS3" s="620"/>
      <c r="QZT3" s="620"/>
      <c r="QZU3" s="620"/>
      <c r="QZV3" s="620"/>
      <c r="QZW3" s="620"/>
      <c r="QZX3" s="620"/>
      <c r="QZY3" s="620"/>
      <c r="QZZ3" s="620"/>
      <c r="RAA3" s="620"/>
      <c r="RAB3" s="620"/>
      <c r="RAC3" s="620"/>
      <c r="RAD3" s="620"/>
      <c r="RAE3" s="620"/>
      <c r="RAF3" s="620"/>
      <c r="RAG3" s="620"/>
      <c r="RAH3" s="620"/>
      <c r="RAI3" s="620"/>
      <c r="RAJ3" s="620"/>
      <c r="RAK3" s="620"/>
      <c r="RAL3" s="620"/>
      <c r="RAM3" s="620"/>
      <c r="RAN3" s="620"/>
      <c r="RAO3" s="620"/>
      <c r="RAP3" s="620"/>
      <c r="RAQ3" s="620"/>
      <c r="RAR3" s="620"/>
      <c r="RAS3" s="620"/>
      <c r="RAT3" s="620"/>
      <c r="RAU3" s="620"/>
      <c r="RAV3" s="620"/>
      <c r="RAW3" s="620"/>
      <c r="RAX3" s="620"/>
      <c r="RAY3" s="620"/>
      <c r="RAZ3" s="620"/>
      <c r="RBA3" s="620"/>
      <c r="RBB3" s="620"/>
      <c r="RBC3" s="620"/>
      <c r="RBD3" s="620"/>
      <c r="RBE3" s="620"/>
      <c r="RBF3" s="620"/>
      <c r="RBG3" s="620"/>
      <c r="RBH3" s="620"/>
      <c r="RBI3" s="620"/>
      <c r="RBJ3" s="620"/>
      <c r="RBK3" s="620"/>
      <c r="RBL3" s="620"/>
      <c r="RBM3" s="620"/>
      <c r="RBN3" s="620"/>
      <c r="RBO3" s="620"/>
      <c r="RBP3" s="620"/>
      <c r="RBQ3" s="620"/>
      <c r="RBR3" s="620"/>
      <c r="RBS3" s="620"/>
      <c r="RBT3" s="620"/>
      <c r="RBU3" s="620"/>
      <c r="RBV3" s="620"/>
      <c r="RBW3" s="620"/>
      <c r="RBX3" s="620"/>
      <c r="RBY3" s="620"/>
      <c r="RBZ3" s="620"/>
      <c r="RCA3" s="620"/>
      <c r="RCB3" s="620"/>
      <c r="RCC3" s="620"/>
      <c r="RCD3" s="620"/>
      <c r="RCE3" s="620"/>
      <c r="RCF3" s="620"/>
      <c r="RCG3" s="620"/>
      <c r="RCH3" s="620"/>
      <c r="RCI3" s="620"/>
      <c r="RCJ3" s="620"/>
      <c r="RCK3" s="620"/>
      <c r="RCL3" s="620"/>
      <c r="RCM3" s="620"/>
      <c r="RCN3" s="620"/>
      <c r="RCO3" s="620"/>
      <c r="RCP3" s="620"/>
      <c r="RCQ3" s="620"/>
      <c r="RCR3" s="620"/>
      <c r="RCS3" s="620"/>
      <c r="RCT3" s="620"/>
      <c r="RCU3" s="620"/>
      <c r="RCV3" s="620"/>
      <c r="RCW3" s="620"/>
      <c r="RCX3" s="620"/>
      <c r="RCY3" s="620"/>
      <c r="RCZ3" s="620"/>
      <c r="RDA3" s="620"/>
      <c r="RDB3" s="620"/>
      <c r="RDC3" s="620"/>
      <c r="RDD3" s="620"/>
      <c r="RDE3" s="620"/>
      <c r="RDF3" s="620"/>
      <c r="RDG3" s="620"/>
      <c r="RDH3" s="620"/>
      <c r="RDI3" s="620"/>
      <c r="RDJ3" s="620"/>
      <c r="RDK3" s="620"/>
      <c r="RDL3" s="620"/>
      <c r="RDM3" s="620"/>
      <c r="RDN3" s="620"/>
      <c r="RDO3" s="620"/>
      <c r="RDP3" s="620"/>
      <c r="RDQ3" s="620"/>
      <c r="RDR3" s="620"/>
      <c r="RDS3" s="620"/>
      <c r="RDT3" s="620"/>
      <c r="RDU3" s="620"/>
      <c r="RDV3" s="620"/>
      <c r="RDW3" s="620"/>
      <c r="RDX3" s="620"/>
      <c r="RDY3" s="620"/>
      <c r="RDZ3" s="620"/>
      <c r="REA3" s="620"/>
      <c r="REB3" s="620"/>
      <c r="REC3" s="620"/>
      <c r="RED3" s="620"/>
      <c r="REE3" s="620"/>
      <c r="REF3" s="620"/>
      <c r="REG3" s="620"/>
      <c r="REH3" s="620"/>
      <c r="REI3" s="620"/>
      <c r="REJ3" s="620"/>
      <c r="REK3" s="620"/>
      <c r="REL3" s="620"/>
      <c r="REM3" s="620"/>
      <c r="REN3" s="620"/>
      <c r="REO3" s="620"/>
      <c r="REP3" s="620"/>
      <c r="REQ3" s="620"/>
      <c r="RER3" s="620"/>
      <c r="RES3" s="620"/>
      <c r="RET3" s="620"/>
      <c r="REU3" s="620"/>
      <c r="REV3" s="620"/>
      <c r="REW3" s="620"/>
      <c r="REX3" s="620"/>
      <c r="REY3" s="620"/>
      <c r="REZ3" s="620"/>
      <c r="RFA3" s="620"/>
      <c r="RFB3" s="620"/>
      <c r="RFC3" s="620"/>
      <c r="RFD3" s="620"/>
      <c r="RFE3" s="620"/>
      <c r="RFF3" s="620"/>
      <c r="RFG3" s="620"/>
      <c r="RFH3" s="620"/>
      <c r="RFI3" s="620"/>
      <c r="RFJ3" s="620"/>
      <c r="RFK3" s="620"/>
      <c r="RFL3" s="620"/>
      <c r="RFM3" s="620"/>
      <c r="RFN3" s="620"/>
      <c r="RFO3" s="620"/>
      <c r="RFP3" s="620"/>
      <c r="RFQ3" s="620"/>
      <c r="RFR3" s="620"/>
      <c r="RFS3" s="620"/>
      <c r="RFT3" s="620"/>
      <c r="RFU3" s="620"/>
      <c r="RFV3" s="620"/>
      <c r="RFW3" s="620"/>
      <c r="RFX3" s="620"/>
      <c r="RFY3" s="620"/>
      <c r="RFZ3" s="620"/>
      <c r="RGA3" s="620"/>
      <c r="RGB3" s="620"/>
      <c r="RGC3" s="620"/>
      <c r="RGD3" s="620"/>
      <c r="RGE3" s="620"/>
      <c r="RGF3" s="620"/>
      <c r="RGG3" s="620"/>
      <c r="RGH3" s="620"/>
      <c r="RGI3" s="620"/>
      <c r="RGJ3" s="620"/>
      <c r="RGK3" s="620"/>
      <c r="RGL3" s="620"/>
      <c r="RGM3" s="620"/>
      <c r="RGN3" s="620"/>
      <c r="RGO3" s="620"/>
      <c r="RGP3" s="620"/>
      <c r="RGQ3" s="620"/>
      <c r="RGR3" s="620"/>
      <c r="RGS3" s="620"/>
      <c r="RGT3" s="620"/>
      <c r="RGU3" s="620"/>
      <c r="RGV3" s="620"/>
      <c r="RGW3" s="620"/>
      <c r="RGX3" s="620"/>
      <c r="RGY3" s="620"/>
      <c r="RGZ3" s="620"/>
      <c r="RHA3" s="620"/>
      <c r="RHB3" s="620"/>
      <c r="RHC3" s="620"/>
      <c r="RHD3" s="620"/>
      <c r="RHE3" s="620"/>
      <c r="RHF3" s="620"/>
      <c r="RHG3" s="620"/>
      <c r="RHH3" s="620"/>
      <c r="RHI3" s="620"/>
      <c r="RHJ3" s="620"/>
      <c r="RHK3" s="620"/>
      <c r="RHL3" s="620"/>
      <c r="RHM3" s="620"/>
      <c r="RHN3" s="620"/>
      <c r="RHO3" s="620"/>
      <c r="RHP3" s="620"/>
      <c r="RHQ3" s="620"/>
      <c r="RHR3" s="620"/>
      <c r="RHS3" s="620"/>
      <c r="RHT3" s="620"/>
      <c r="RHU3" s="620"/>
      <c r="RHV3" s="620"/>
      <c r="RHW3" s="620"/>
      <c r="RHX3" s="620"/>
      <c r="RHY3" s="620"/>
      <c r="RHZ3" s="620"/>
      <c r="RIA3" s="620"/>
      <c r="RIB3" s="620"/>
      <c r="RIC3" s="620"/>
      <c r="RID3" s="620"/>
      <c r="RIE3" s="620"/>
      <c r="RIF3" s="620"/>
      <c r="RIG3" s="620"/>
      <c r="RIH3" s="620"/>
      <c r="RII3" s="620"/>
      <c r="RIJ3" s="620"/>
      <c r="RIK3" s="620"/>
      <c r="RIL3" s="620"/>
      <c r="RIM3" s="620"/>
      <c r="RIN3" s="620"/>
      <c r="RIO3" s="620"/>
      <c r="RIP3" s="620"/>
      <c r="RIQ3" s="620"/>
      <c r="RIR3" s="620"/>
      <c r="RIS3" s="620"/>
      <c r="RIT3" s="620"/>
      <c r="RIU3" s="620"/>
      <c r="RIV3" s="620"/>
      <c r="RIW3" s="620"/>
      <c r="RIX3" s="620"/>
      <c r="RIY3" s="620"/>
      <c r="RIZ3" s="620"/>
      <c r="RJA3" s="620"/>
      <c r="RJB3" s="620"/>
      <c r="RJC3" s="620"/>
      <c r="RJD3" s="620"/>
      <c r="RJE3" s="620"/>
      <c r="RJF3" s="620"/>
      <c r="RJG3" s="620"/>
      <c r="RJH3" s="620"/>
      <c r="RJI3" s="620"/>
      <c r="RJJ3" s="620"/>
      <c r="RJK3" s="620"/>
      <c r="RJL3" s="620"/>
      <c r="RJM3" s="620"/>
      <c r="RJN3" s="620"/>
      <c r="RJO3" s="620"/>
      <c r="RJP3" s="620"/>
      <c r="RJQ3" s="620"/>
      <c r="RJR3" s="620"/>
      <c r="RJS3" s="620"/>
      <c r="RJT3" s="620"/>
      <c r="RJU3" s="620"/>
      <c r="RJV3" s="620"/>
      <c r="RJW3" s="620"/>
      <c r="RJX3" s="620"/>
      <c r="RJY3" s="620"/>
      <c r="RJZ3" s="620"/>
      <c r="RKA3" s="620"/>
      <c r="RKB3" s="620"/>
      <c r="RKC3" s="620"/>
      <c r="RKD3" s="620"/>
      <c r="RKE3" s="620"/>
      <c r="RKF3" s="620"/>
      <c r="RKG3" s="620"/>
      <c r="RKH3" s="620"/>
      <c r="RKI3" s="620"/>
      <c r="RKJ3" s="620"/>
      <c r="RKK3" s="620"/>
      <c r="RKL3" s="620"/>
      <c r="RKM3" s="620"/>
      <c r="RKN3" s="620"/>
      <c r="RKO3" s="620"/>
      <c r="RKP3" s="620"/>
      <c r="RKQ3" s="620"/>
      <c r="RKR3" s="620"/>
      <c r="RKS3" s="620"/>
      <c r="RKT3" s="620"/>
      <c r="RKU3" s="620"/>
      <c r="RKV3" s="620"/>
      <c r="RKW3" s="620"/>
      <c r="RKX3" s="620"/>
      <c r="RKY3" s="620"/>
      <c r="RKZ3" s="620"/>
      <c r="RLA3" s="620"/>
      <c r="RLB3" s="620"/>
      <c r="RLC3" s="620"/>
      <c r="RLD3" s="620"/>
      <c r="RLE3" s="620"/>
      <c r="RLF3" s="620"/>
      <c r="RLG3" s="620"/>
      <c r="RLH3" s="620"/>
      <c r="RLI3" s="620"/>
      <c r="RLJ3" s="620"/>
      <c r="RLK3" s="620"/>
      <c r="RLL3" s="620"/>
      <c r="RLM3" s="620"/>
      <c r="RLN3" s="620"/>
      <c r="RLO3" s="620"/>
      <c r="RLP3" s="620"/>
      <c r="RLQ3" s="620"/>
      <c r="RLR3" s="620"/>
      <c r="RLS3" s="620"/>
      <c r="RLT3" s="620"/>
      <c r="RLU3" s="620"/>
      <c r="RLV3" s="620"/>
      <c r="RLW3" s="620"/>
      <c r="RLX3" s="620"/>
      <c r="RLY3" s="620"/>
      <c r="RLZ3" s="620"/>
      <c r="RMA3" s="620"/>
      <c r="RMB3" s="620"/>
      <c r="RMC3" s="620"/>
      <c r="RMD3" s="620"/>
      <c r="RME3" s="620"/>
      <c r="RMF3" s="620"/>
      <c r="RMG3" s="620"/>
      <c r="RMH3" s="620"/>
      <c r="RMI3" s="620"/>
      <c r="RMJ3" s="620"/>
      <c r="RMK3" s="620"/>
      <c r="RML3" s="620"/>
      <c r="RMM3" s="620"/>
      <c r="RMN3" s="620"/>
      <c r="RMO3" s="620"/>
      <c r="RMP3" s="620"/>
      <c r="RMQ3" s="620"/>
      <c r="RMR3" s="620"/>
      <c r="RMS3" s="620"/>
      <c r="RMT3" s="620"/>
      <c r="RMU3" s="620"/>
      <c r="RMV3" s="620"/>
      <c r="RMW3" s="620"/>
      <c r="RMX3" s="620"/>
      <c r="RMY3" s="620"/>
      <c r="RMZ3" s="620"/>
      <c r="RNA3" s="620"/>
      <c r="RNB3" s="620"/>
      <c r="RNC3" s="620"/>
      <c r="RND3" s="620"/>
      <c r="RNE3" s="620"/>
      <c r="RNF3" s="620"/>
      <c r="RNG3" s="620"/>
      <c r="RNH3" s="620"/>
      <c r="RNI3" s="620"/>
      <c r="RNJ3" s="620"/>
      <c r="RNK3" s="620"/>
      <c r="RNL3" s="620"/>
      <c r="RNM3" s="620"/>
      <c r="RNN3" s="620"/>
      <c r="RNO3" s="620"/>
      <c r="RNP3" s="620"/>
      <c r="RNQ3" s="620"/>
      <c r="RNR3" s="620"/>
      <c r="RNS3" s="620"/>
      <c r="RNT3" s="620"/>
      <c r="RNU3" s="620"/>
      <c r="RNV3" s="620"/>
      <c r="RNW3" s="620"/>
      <c r="RNX3" s="620"/>
      <c r="RNY3" s="620"/>
      <c r="RNZ3" s="620"/>
      <c r="ROA3" s="620"/>
      <c r="ROB3" s="620"/>
      <c r="ROC3" s="620"/>
      <c r="ROD3" s="620"/>
      <c r="ROE3" s="620"/>
      <c r="ROF3" s="620"/>
      <c r="ROG3" s="620"/>
      <c r="ROH3" s="620"/>
      <c r="ROI3" s="620"/>
      <c r="ROJ3" s="620"/>
      <c r="ROK3" s="620"/>
      <c r="ROL3" s="620"/>
      <c r="ROM3" s="620"/>
      <c r="RON3" s="620"/>
      <c r="ROO3" s="620"/>
      <c r="ROP3" s="620"/>
      <c r="ROQ3" s="620"/>
      <c r="ROR3" s="620"/>
      <c r="ROS3" s="620"/>
      <c r="ROT3" s="620"/>
      <c r="ROU3" s="620"/>
      <c r="ROV3" s="620"/>
      <c r="ROW3" s="620"/>
      <c r="ROX3" s="620"/>
      <c r="ROY3" s="620"/>
      <c r="ROZ3" s="620"/>
      <c r="RPA3" s="620"/>
      <c r="RPB3" s="620"/>
      <c r="RPC3" s="620"/>
      <c r="RPD3" s="620"/>
      <c r="RPE3" s="620"/>
      <c r="RPF3" s="620"/>
      <c r="RPG3" s="620"/>
      <c r="RPH3" s="620"/>
      <c r="RPI3" s="620"/>
      <c r="RPJ3" s="620"/>
      <c r="RPK3" s="620"/>
      <c r="RPL3" s="620"/>
      <c r="RPM3" s="620"/>
      <c r="RPN3" s="620"/>
      <c r="RPO3" s="620"/>
      <c r="RPP3" s="620"/>
      <c r="RPQ3" s="620"/>
      <c r="RPR3" s="620"/>
      <c r="RPS3" s="620"/>
      <c r="RPT3" s="620"/>
      <c r="RPU3" s="620"/>
      <c r="RPV3" s="620"/>
      <c r="RPW3" s="620"/>
      <c r="RPX3" s="620"/>
      <c r="RPY3" s="620"/>
      <c r="RPZ3" s="620"/>
      <c r="RQA3" s="620"/>
      <c r="RQB3" s="620"/>
      <c r="RQC3" s="620"/>
      <c r="RQD3" s="620"/>
      <c r="RQE3" s="620"/>
      <c r="RQF3" s="620"/>
      <c r="RQG3" s="620"/>
      <c r="RQH3" s="620"/>
      <c r="RQI3" s="620"/>
      <c r="RQJ3" s="620"/>
      <c r="RQK3" s="620"/>
      <c r="RQL3" s="620"/>
      <c r="RQM3" s="620"/>
      <c r="RQN3" s="620"/>
      <c r="RQO3" s="620"/>
      <c r="RQP3" s="620"/>
      <c r="RQQ3" s="620"/>
      <c r="RQR3" s="620"/>
      <c r="RQS3" s="620"/>
      <c r="RQT3" s="620"/>
      <c r="RQU3" s="620"/>
      <c r="RQV3" s="620"/>
      <c r="RQW3" s="620"/>
      <c r="RQX3" s="620"/>
      <c r="RQY3" s="620"/>
      <c r="RQZ3" s="620"/>
      <c r="RRA3" s="620"/>
      <c r="RRB3" s="620"/>
      <c r="RRC3" s="620"/>
      <c r="RRD3" s="620"/>
      <c r="RRE3" s="620"/>
      <c r="RRF3" s="620"/>
      <c r="RRG3" s="620"/>
      <c r="RRH3" s="620"/>
      <c r="RRI3" s="620"/>
      <c r="RRJ3" s="620"/>
      <c r="RRK3" s="620"/>
      <c r="RRL3" s="620"/>
      <c r="RRM3" s="620"/>
      <c r="RRN3" s="620"/>
      <c r="RRO3" s="620"/>
      <c r="RRP3" s="620"/>
      <c r="RRQ3" s="620"/>
      <c r="RRR3" s="620"/>
      <c r="RRS3" s="620"/>
      <c r="RRT3" s="620"/>
      <c r="RRU3" s="620"/>
      <c r="RRV3" s="620"/>
      <c r="RRW3" s="620"/>
      <c r="RRX3" s="620"/>
      <c r="RRY3" s="620"/>
      <c r="RRZ3" s="620"/>
      <c r="RSA3" s="620"/>
      <c r="RSB3" s="620"/>
      <c r="RSC3" s="620"/>
      <c r="RSD3" s="620"/>
      <c r="RSE3" s="620"/>
      <c r="RSF3" s="620"/>
      <c r="RSG3" s="620"/>
      <c r="RSH3" s="620"/>
      <c r="RSI3" s="620"/>
      <c r="RSJ3" s="620"/>
      <c r="RSK3" s="620"/>
      <c r="RSL3" s="620"/>
      <c r="RSM3" s="620"/>
      <c r="RSN3" s="620"/>
      <c r="RSO3" s="620"/>
      <c r="RSP3" s="620"/>
      <c r="RSQ3" s="620"/>
      <c r="RSR3" s="620"/>
      <c r="RSS3" s="620"/>
      <c r="RST3" s="620"/>
      <c r="RSU3" s="620"/>
      <c r="RSV3" s="620"/>
      <c r="RSW3" s="620"/>
      <c r="RSX3" s="620"/>
      <c r="RSY3" s="620"/>
      <c r="RSZ3" s="620"/>
      <c r="RTA3" s="620"/>
      <c r="RTB3" s="620"/>
      <c r="RTC3" s="620"/>
      <c r="RTD3" s="620"/>
      <c r="RTE3" s="620"/>
      <c r="RTF3" s="620"/>
      <c r="RTG3" s="620"/>
      <c r="RTH3" s="620"/>
      <c r="RTI3" s="620"/>
      <c r="RTJ3" s="620"/>
      <c r="RTK3" s="620"/>
      <c r="RTL3" s="620"/>
      <c r="RTM3" s="620"/>
      <c r="RTN3" s="620"/>
      <c r="RTO3" s="620"/>
      <c r="RTP3" s="620"/>
      <c r="RTQ3" s="620"/>
      <c r="RTR3" s="620"/>
      <c r="RTS3" s="620"/>
      <c r="RTT3" s="620"/>
      <c r="RTU3" s="620"/>
      <c r="RTV3" s="620"/>
      <c r="RTW3" s="620"/>
      <c r="RTX3" s="620"/>
      <c r="RTY3" s="620"/>
      <c r="RTZ3" s="620"/>
      <c r="RUA3" s="620"/>
      <c r="RUB3" s="620"/>
      <c r="RUC3" s="620"/>
      <c r="RUD3" s="620"/>
      <c r="RUE3" s="620"/>
      <c r="RUF3" s="620"/>
      <c r="RUG3" s="620"/>
      <c r="RUH3" s="620"/>
      <c r="RUI3" s="620"/>
      <c r="RUJ3" s="620"/>
      <c r="RUK3" s="620"/>
      <c r="RUL3" s="620"/>
      <c r="RUM3" s="620"/>
      <c r="RUN3" s="620"/>
      <c r="RUO3" s="620"/>
      <c r="RUP3" s="620"/>
      <c r="RUQ3" s="620"/>
      <c r="RUR3" s="620"/>
      <c r="RUS3" s="620"/>
      <c r="RUT3" s="620"/>
      <c r="RUU3" s="620"/>
      <c r="RUV3" s="620"/>
      <c r="RUW3" s="620"/>
      <c r="RUX3" s="620"/>
      <c r="RUY3" s="620"/>
      <c r="RUZ3" s="620"/>
      <c r="RVA3" s="620"/>
      <c r="RVB3" s="620"/>
      <c r="RVC3" s="620"/>
      <c r="RVD3" s="620"/>
      <c r="RVE3" s="620"/>
      <c r="RVF3" s="620"/>
      <c r="RVG3" s="620"/>
      <c r="RVH3" s="620"/>
      <c r="RVI3" s="620"/>
      <c r="RVJ3" s="620"/>
      <c r="RVK3" s="620"/>
      <c r="RVL3" s="620"/>
      <c r="RVM3" s="620"/>
      <c r="RVN3" s="620"/>
      <c r="RVO3" s="620"/>
      <c r="RVP3" s="620"/>
      <c r="RVQ3" s="620"/>
      <c r="RVR3" s="620"/>
      <c r="RVS3" s="620"/>
      <c r="RVT3" s="620"/>
      <c r="RVU3" s="620"/>
      <c r="RVV3" s="620"/>
      <c r="RVW3" s="620"/>
      <c r="RVX3" s="620"/>
      <c r="RVY3" s="620"/>
      <c r="RVZ3" s="620"/>
      <c r="RWA3" s="620"/>
      <c r="RWB3" s="620"/>
      <c r="RWC3" s="620"/>
      <c r="RWD3" s="620"/>
      <c r="RWE3" s="620"/>
      <c r="RWF3" s="620"/>
      <c r="RWG3" s="620"/>
      <c r="RWH3" s="620"/>
      <c r="RWI3" s="620"/>
      <c r="RWJ3" s="620"/>
      <c r="RWK3" s="620"/>
      <c r="RWL3" s="620"/>
      <c r="RWM3" s="620"/>
      <c r="RWN3" s="620"/>
      <c r="RWO3" s="620"/>
      <c r="RWP3" s="620"/>
      <c r="RWQ3" s="620"/>
      <c r="RWR3" s="620"/>
      <c r="RWS3" s="620"/>
      <c r="RWT3" s="620"/>
      <c r="RWU3" s="620"/>
      <c r="RWV3" s="620"/>
      <c r="RWW3" s="620"/>
      <c r="RWX3" s="620"/>
      <c r="RWY3" s="620"/>
      <c r="RWZ3" s="620"/>
      <c r="RXA3" s="620"/>
      <c r="RXB3" s="620"/>
      <c r="RXC3" s="620"/>
      <c r="RXD3" s="620"/>
      <c r="RXE3" s="620"/>
      <c r="RXF3" s="620"/>
      <c r="RXG3" s="620"/>
      <c r="RXH3" s="620"/>
      <c r="RXI3" s="620"/>
      <c r="RXJ3" s="620"/>
      <c r="RXK3" s="620"/>
      <c r="RXL3" s="620"/>
      <c r="RXM3" s="620"/>
      <c r="RXN3" s="620"/>
      <c r="RXO3" s="620"/>
      <c r="RXP3" s="620"/>
      <c r="RXQ3" s="620"/>
      <c r="RXR3" s="620"/>
      <c r="RXS3" s="620"/>
      <c r="RXT3" s="620"/>
      <c r="RXU3" s="620"/>
      <c r="RXV3" s="620"/>
      <c r="RXW3" s="620"/>
      <c r="RXX3" s="620"/>
      <c r="RXY3" s="620"/>
      <c r="RXZ3" s="620"/>
      <c r="RYA3" s="620"/>
      <c r="RYB3" s="620"/>
      <c r="RYC3" s="620"/>
      <c r="RYD3" s="620"/>
      <c r="RYE3" s="620"/>
      <c r="RYF3" s="620"/>
      <c r="RYG3" s="620"/>
      <c r="RYH3" s="620"/>
      <c r="RYI3" s="620"/>
      <c r="RYJ3" s="620"/>
      <c r="RYK3" s="620"/>
      <c r="RYL3" s="620"/>
      <c r="RYM3" s="620"/>
      <c r="RYN3" s="620"/>
      <c r="RYO3" s="620"/>
      <c r="RYP3" s="620"/>
      <c r="RYQ3" s="620"/>
      <c r="RYR3" s="620"/>
      <c r="RYS3" s="620"/>
      <c r="RYT3" s="620"/>
      <c r="RYU3" s="620"/>
      <c r="RYV3" s="620"/>
      <c r="RYW3" s="620"/>
      <c r="RYX3" s="620"/>
      <c r="RYY3" s="620"/>
      <c r="RYZ3" s="620"/>
      <c r="RZA3" s="620"/>
      <c r="RZB3" s="620"/>
      <c r="RZC3" s="620"/>
      <c r="RZD3" s="620"/>
      <c r="RZE3" s="620"/>
      <c r="RZF3" s="620"/>
      <c r="RZG3" s="620"/>
      <c r="RZH3" s="620"/>
      <c r="RZI3" s="620"/>
      <c r="RZJ3" s="620"/>
      <c r="RZK3" s="620"/>
      <c r="RZL3" s="620"/>
      <c r="RZM3" s="620"/>
      <c r="RZN3" s="620"/>
      <c r="RZO3" s="620"/>
      <c r="RZP3" s="620"/>
      <c r="RZQ3" s="620"/>
      <c r="RZR3" s="620"/>
      <c r="RZS3" s="620"/>
      <c r="RZT3" s="620"/>
      <c r="RZU3" s="620"/>
      <c r="RZV3" s="620"/>
      <c r="RZW3" s="620"/>
      <c r="RZX3" s="620"/>
      <c r="RZY3" s="620"/>
      <c r="RZZ3" s="620"/>
      <c r="SAA3" s="620"/>
      <c r="SAB3" s="620"/>
      <c r="SAC3" s="620"/>
      <c r="SAD3" s="620"/>
      <c r="SAE3" s="620"/>
      <c r="SAF3" s="620"/>
      <c r="SAG3" s="620"/>
      <c r="SAH3" s="620"/>
      <c r="SAI3" s="620"/>
      <c r="SAJ3" s="620"/>
      <c r="SAK3" s="620"/>
      <c r="SAL3" s="620"/>
      <c r="SAM3" s="620"/>
      <c r="SAN3" s="620"/>
      <c r="SAO3" s="620"/>
      <c r="SAP3" s="620"/>
      <c r="SAQ3" s="620"/>
      <c r="SAR3" s="620"/>
      <c r="SAS3" s="620"/>
      <c r="SAT3" s="620"/>
      <c r="SAU3" s="620"/>
      <c r="SAV3" s="620"/>
      <c r="SAW3" s="620"/>
      <c r="SAX3" s="620"/>
      <c r="SAY3" s="620"/>
      <c r="SAZ3" s="620"/>
      <c r="SBA3" s="620"/>
      <c r="SBB3" s="620"/>
      <c r="SBC3" s="620"/>
      <c r="SBD3" s="620"/>
      <c r="SBE3" s="620"/>
      <c r="SBF3" s="620"/>
      <c r="SBG3" s="620"/>
      <c r="SBH3" s="620"/>
      <c r="SBI3" s="620"/>
      <c r="SBJ3" s="620"/>
      <c r="SBK3" s="620"/>
      <c r="SBL3" s="620"/>
      <c r="SBM3" s="620"/>
      <c r="SBN3" s="620"/>
      <c r="SBO3" s="620"/>
      <c r="SBP3" s="620"/>
      <c r="SBQ3" s="620"/>
      <c r="SBR3" s="620"/>
      <c r="SBS3" s="620"/>
      <c r="SBT3" s="620"/>
      <c r="SBU3" s="620"/>
      <c r="SBV3" s="620"/>
      <c r="SBW3" s="620"/>
      <c r="SBX3" s="620"/>
      <c r="SBY3" s="620"/>
      <c r="SBZ3" s="620"/>
      <c r="SCA3" s="620"/>
      <c r="SCB3" s="620"/>
      <c r="SCC3" s="620"/>
      <c r="SCD3" s="620"/>
      <c r="SCE3" s="620"/>
      <c r="SCF3" s="620"/>
      <c r="SCG3" s="620"/>
      <c r="SCH3" s="620"/>
      <c r="SCI3" s="620"/>
      <c r="SCJ3" s="620"/>
      <c r="SCK3" s="620"/>
      <c r="SCL3" s="620"/>
      <c r="SCM3" s="620"/>
      <c r="SCN3" s="620"/>
      <c r="SCO3" s="620"/>
      <c r="SCP3" s="620"/>
      <c r="SCQ3" s="620"/>
      <c r="SCR3" s="620"/>
      <c r="SCS3" s="620"/>
      <c r="SCT3" s="620"/>
      <c r="SCU3" s="620"/>
      <c r="SCV3" s="620"/>
      <c r="SCW3" s="620"/>
      <c r="SCX3" s="620"/>
      <c r="SCY3" s="620"/>
      <c r="SCZ3" s="620"/>
      <c r="SDA3" s="620"/>
      <c r="SDB3" s="620"/>
      <c r="SDC3" s="620"/>
      <c r="SDD3" s="620"/>
      <c r="SDE3" s="620"/>
      <c r="SDF3" s="620"/>
      <c r="SDG3" s="620"/>
      <c r="SDH3" s="620"/>
      <c r="SDI3" s="620"/>
      <c r="SDJ3" s="620"/>
      <c r="SDK3" s="620"/>
      <c r="SDL3" s="620"/>
      <c r="SDM3" s="620"/>
      <c r="SDN3" s="620"/>
      <c r="SDO3" s="620"/>
      <c r="SDP3" s="620"/>
      <c r="SDQ3" s="620"/>
      <c r="SDR3" s="620"/>
      <c r="SDS3" s="620"/>
      <c r="SDT3" s="620"/>
      <c r="SDU3" s="620"/>
      <c r="SDV3" s="620"/>
      <c r="SDW3" s="620"/>
      <c r="SDX3" s="620"/>
      <c r="SDY3" s="620"/>
      <c r="SDZ3" s="620"/>
      <c r="SEA3" s="620"/>
      <c r="SEB3" s="620"/>
      <c r="SEC3" s="620"/>
      <c r="SED3" s="620"/>
      <c r="SEE3" s="620"/>
      <c r="SEF3" s="620"/>
      <c r="SEG3" s="620"/>
      <c r="SEH3" s="620"/>
      <c r="SEI3" s="620"/>
      <c r="SEJ3" s="620"/>
      <c r="SEK3" s="620"/>
      <c r="SEL3" s="620"/>
      <c r="SEM3" s="620"/>
      <c r="SEN3" s="620"/>
      <c r="SEO3" s="620"/>
      <c r="SEP3" s="620"/>
      <c r="SEQ3" s="620"/>
      <c r="SER3" s="620"/>
      <c r="SES3" s="620"/>
      <c r="SET3" s="620"/>
      <c r="SEU3" s="620"/>
      <c r="SEV3" s="620"/>
      <c r="SEW3" s="620"/>
      <c r="SEX3" s="620"/>
      <c r="SEY3" s="620"/>
      <c r="SEZ3" s="620"/>
      <c r="SFA3" s="620"/>
      <c r="SFB3" s="620"/>
      <c r="SFC3" s="620"/>
      <c r="SFD3" s="620"/>
      <c r="SFE3" s="620"/>
      <c r="SFF3" s="620"/>
      <c r="SFG3" s="620"/>
      <c r="SFH3" s="620"/>
      <c r="SFI3" s="620"/>
      <c r="SFJ3" s="620"/>
      <c r="SFK3" s="620"/>
      <c r="SFL3" s="620"/>
      <c r="SFM3" s="620"/>
      <c r="SFN3" s="620"/>
      <c r="SFO3" s="620"/>
      <c r="SFP3" s="620"/>
      <c r="SFQ3" s="620"/>
      <c r="SFR3" s="620"/>
      <c r="SFS3" s="620"/>
      <c r="SFT3" s="620"/>
      <c r="SFU3" s="620"/>
      <c r="SFV3" s="620"/>
      <c r="SFW3" s="620"/>
      <c r="SFX3" s="620"/>
      <c r="SFY3" s="620"/>
      <c r="SFZ3" s="620"/>
      <c r="SGA3" s="620"/>
      <c r="SGB3" s="620"/>
      <c r="SGC3" s="620"/>
      <c r="SGD3" s="620"/>
      <c r="SGE3" s="620"/>
      <c r="SGF3" s="620"/>
      <c r="SGG3" s="620"/>
      <c r="SGH3" s="620"/>
      <c r="SGI3" s="620"/>
      <c r="SGJ3" s="620"/>
      <c r="SGK3" s="620"/>
      <c r="SGL3" s="620"/>
      <c r="SGM3" s="620"/>
      <c r="SGN3" s="620"/>
      <c r="SGO3" s="620"/>
      <c r="SGP3" s="620"/>
      <c r="SGQ3" s="620"/>
      <c r="SGR3" s="620"/>
      <c r="SGS3" s="620"/>
      <c r="SGT3" s="620"/>
      <c r="SGU3" s="620"/>
      <c r="SGV3" s="620"/>
      <c r="SGW3" s="620"/>
      <c r="SGX3" s="620"/>
      <c r="SGY3" s="620"/>
      <c r="SGZ3" s="620"/>
      <c r="SHA3" s="620"/>
      <c r="SHB3" s="620"/>
      <c r="SHC3" s="620"/>
      <c r="SHD3" s="620"/>
      <c r="SHE3" s="620"/>
      <c r="SHF3" s="620"/>
      <c r="SHG3" s="620"/>
      <c r="SHH3" s="620"/>
      <c r="SHI3" s="620"/>
      <c r="SHJ3" s="620"/>
      <c r="SHK3" s="620"/>
      <c r="SHL3" s="620"/>
      <c r="SHM3" s="620"/>
      <c r="SHN3" s="620"/>
      <c r="SHO3" s="620"/>
      <c r="SHP3" s="620"/>
      <c r="SHQ3" s="620"/>
      <c r="SHR3" s="620"/>
      <c r="SHS3" s="620"/>
      <c r="SHT3" s="620"/>
      <c r="SHU3" s="620"/>
      <c r="SHV3" s="620"/>
      <c r="SHW3" s="620"/>
      <c r="SHX3" s="620"/>
      <c r="SHY3" s="620"/>
      <c r="SHZ3" s="620"/>
      <c r="SIA3" s="620"/>
      <c r="SIB3" s="620"/>
      <c r="SIC3" s="620"/>
      <c r="SID3" s="620"/>
      <c r="SIE3" s="620"/>
      <c r="SIF3" s="620"/>
      <c r="SIG3" s="620"/>
      <c r="SIH3" s="620"/>
      <c r="SII3" s="620"/>
      <c r="SIJ3" s="620"/>
      <c r="SIK3" s="620"/>
      <c r="SIL3" s="620"/>
      <c r="SIM3" s="620"/>
      <c r="SIN3" s="620"/>
      <c r="SIO3" s="620"/>
      <c r="SIP3" s="620"/>
      <c r="SIQ3" s="620"/>
      <c r="SIR3" s="620"/>
      <c r="SIS3" s="620"/>
      <c r="SIT3" s="620"/>
      <c r="SIU3" s="620"/>
      <c r="SIV3" s="620"/>
      <c r="SIW3" s="620"/>
      <c r="SIX3" s="620"/>
      <c r="SIY3" s="620"/>
      <c r="SIZ3" s="620"/>
      <c r="SJA3" s="620"/>
      <c r="SJB3" s="620"/>
      <c r="SJC3" s="620"/>
      <c r="SJD3" s="620"/>
      <c r="SJE3" s="620"/>
      <c r="SJF3" s="620"/>
      <c r="SJG3" s="620"/>
      <c r="SJH3" s="620"/>
      <c r="SJI3" s="620"/>
      <c r="SJJ3" s="620"/>
      <c r="SJK3" s="620"/>
      <c r="SJL3" s="620"/>
      <c r="SJM3" s="620"/>
      <c r="SJN3" s="620"/>
      <c r="SJO3" s="620"/>
      <c r="SJP3" s="620"/>
      <c r="SJQ3" s="620"/>
      <c r="SJR3" s="620"/>
      <c r="SJS3" s="620"/>
      <c r="SJT3" s="620"/>
      <c r="SJU3" s="620"/>
      <c r="SJV3" s="620"/>
      <c r="SJW3" s="620"/>
      <c r="SJX3" s="620"/>
      <c r="SJY3" s="620"/>
      <c r="SJZ3" s="620"/>
      <c r="SKA3" s="620"/>
      <c r="SKB3" s="620"/>
      <c r="SKC3" s="620"/>
      <c r="SKD3" s="620"/>
      <c r="SKE3" s="620"/>
      <c r="SKF3" s="620"/>
      <c r="SKG3" s="620"/>
      <c r="SKH3" s="620"/>
      <c r="SKI3" s="620"/>
      <c r="SKJ3" s="620"/>
      <c r="SKK3" s="620"/>
      <c r="SKL3" s="620"/>
      <c r="SKM3" s="620"/>
      <c r="SKN3" s="620"/>
      <c r="SKO3" s="620"/>
      <c r="SKP3" s="620"/>
      <c r="SKQ3" s="620"/>
      <c r="SKR3" s="620"/>
      <c r="SKS3" s="620"/>
      <c r="SKT3" s="620"/>
      <c r="SKU3" s="620"/>
      <c r="SKV3" s="620"/>
      <c r="SKW3" s="620"/>
      <c r="SKX3" s="620"/>
      <c r="SKY3" s="620"/>
      <c r="SKZ3" s="620"/>
      <c r="SLA3" s="620"/>
      <c r="SLB3" s="620"/>
      <c r="SLC3" s="620"/>
      <c r="SLD3" s="620"/>
      <c r="SLE3" s="620"/>
      <c r="SLF3" s="620"/>
      <c r="SLG3" s="620"/>
      <c r="SLH3" s="620"/>
      <c r="SLI3" s="620"/>
      <c r="SLJ3" s="620"/>
      <c r="SLK3" s="620"/>
      <c r="SLL3" s="620"/>
      <c r="SLM3" s="620"/>
      <c r="SLN3" s="620"/>
      <c r="SLO3" s="620"/>
      <c r="SLP3" s="620"/>
      <c r="SLQ3" s="620"/>
      <c r="SLR3" s="620"/>
      <c r="SLS3" s="620"/>
      <c r="SLT3" s="620"/>
      <c r="SLU3" s="620"/>
      <c r="SLV3" s="620"/>
      <c r="SLW3" s="620"/>
      <c r="SLX3" s="620"/>
      <c r="SLY3" s="620"/>
      <c r="SLZ3" s="620"/>
      <c r="SMA3" s="620"/>
      <c r="SMB3" s="620"/>
      <c r="SMC3" s="620"/>
      <c r="SMD3" s="620"/>
      <c r="SME3" s="620"/>
      <c r="SMF3" s="620"/>
      <c r="SMG3" s="620"/>
      <c r="SMH3" s="620"/>
      <c r="SMI3" s="620"/>
      <c r="SMJ3" s="620"/>
      <c r="SMK3" s="620"/>
      <c r="SML3" s="620"/>
      <c r="SMM3" s="620"/>
      <c r="SMN3" s="620"/>
      <c r="SMO3" s="620"/>
      <c r="SMP3" s="620"/>
      <c r="SMQ3" s="620"/>
      <c r="SMR3" s="620"/>
      <c r="SMS3" s="620"/>
      <c r="SMT3" s="620"/>
      <c r="SMU3" s="620"/>
      <c r="SMV3" s="620"/>
      <c r="SMW3" s="620"/>
      <c r="SMX3" s="620"/>
      <c r="SMY3" s="620"/>
      <c r="SMZ3" s="620"/>
      <c r="SNA3" s="620"/>
      <c r="SNB3" s="620"/>
      <c r="SNC3" s="620"/>
      <c r="SND3" s="620"/>
      <c r="SNE3" s="620"/>
      <c r="SNF3" s="620"/>
      <c r="SNG3" s="620"/>
      <c r="SNH3" s="620"/>
      <c r="SNI3" s="620"/>
      <c r="SNJ3" s="620"/>
      <c r="SNK3" s="620"/>
      <c r="SNL3" s="620"/>
      <c r="SNM3" s="620"/>
      <c r="SNN3" s="620"/>
      <c r="SNO3" s="620"/>
      <c r="SNP3" s="620"/>
      <c r="SNQ3" s="620"/>
      <c r="SNR3" s="620"/>
      <c r="SNS3" s="620"/>
      <c r="SNT3" s="620"/>
      <c r="SNU3" s="620"/>
      <c r="SNV3" s="620"/>
      <c r="SNW3" s="620"/>
      <c r="SNX3" s="620"/>
      <c r="SNY3" s="620"/>
      <c r="SNZ3" s="620"/>
      <c r="SOA3" s="620"/>
      <c r="SOB3" s="620"/>
      <c r="SOC3" s="620"/>
      <c r="SOD3" s="620"/>
      <c r="SOE3" s="620"/>
      <c r="SOF3" s="620"/>
      <c r="SOG3" s="620"/>
      <c r="SOH3" s="620"/>
      <c r="SOI3" s="620"/>
      <c r="SOJ3" s="620"/>
      <c r="SOK3" s="620"/>
      <c r="SOL3" s="620"/>
      <c r="SOM3" s="620"/>
      <c r="SON3" s="620"/>
      <c r="SOO3" s="620"/>
      <c r="SOP3" s="620"/>
      <c r="SOQ3" s="620"/>
      <c r="SOR3" s="620"/>
      <c r="SOS3" s="620"/>
      <c r="SOT3" s="620"/>
      <c r="SOU3" s="620"/>
      <c r="SOV3" s="620"/>
      <c r="SOW3" s="620"/>
      <c r="SOX3" s="620"/>
      <c r="SOY3" s="620"/>
      <c r="SOZ3" s="620"/>
      <c r="SPA3" s="620"/>
      <c r="SPB3" s="620"/>
      <c r="SPC3" s="620"/>
      <c r="SPD3" s="620"/>
      <c r="SPE3" s="620"/>
      <c r="SPF3" s="620"/>
      <c r="SPG3" s="620"/>
      <c r="SPH3" s="620"/>
      <c r="SPI3" s="620"/>
      <c r="SPJ3" s="620"/>
      <c r="SPK3" s="620"/>
      <c r="SPL3" s="620"/>
      <c r="SPM3" s="620"/>
      <c r="SPN3" s="620"/>
      <c r="SPO3" s="620"/>
      <c r="SPP3" s="620"/>
      <c r="SPQ3" s="620"/>
      <c r="SPR3" s="620"/>
      <c r="SPS3" s="620"/>
      <c r="SPT3" s="620"/>
      <c r="SPU3" s="620"/>
      <c r="SPV3" s="620"/>
      <c r="SPW3" s="620"/>
      <c r="SPX3" s="620"/>
      <c r="SPY3" s="620"/>
      <c r="SPZ3" s="620"/>
      <c r="SQA3" s="620"/>
      <c r="SQB3" s="620"/>
      <c r="SQC3" s="620"/>
      <c r="SQD3" s="620"/>
      <c r="SQE3" s="620"/>
      <c r="SQF3" s="620"/>
      <c r="SQG3" s="620"/>
      <c r="SQH3" s="620"/>
      <c r="SQI3" s="620"/>
      <c r="SQJ3" s="620"/>
      <c r="SQK3" s="620"/>
      <c r="SQL3" s="620"/>
      <c r="SQM3" s="620"/>
      <c r="SQN3" s="620"/>
      <c r="SQO3" s="620"/>
      <c r="SQP3" s="620"/>
      <c r="SQQ3" s="620"/>
      <c r="SQR3" s="620"/>
      <c r="SQS3" s="620"/>
      <c r="SQT3" s="620"/>
      <c r="SQU3" s="620"/>
      <c r="SQV3" s="620"/>
      <c r="SQW3" s="620"/>
      <c r="SQX3" s="620"/>
      <c r="SQY3" s="620"/>
      <c r="SQZ3" s="620"/>
      <c r="SRA3" s="620"/>
      <c r="SRB3" s="620"/>
      <c r="SRC3" s="620"/>
      <c r="SRD3" s="620"/>
      <c r="SRE3" s="620"/>
      <c r="SRF3" s="620"/>
      <c r="SRG3" s="620"/>
      <c r="SRH3" s="620"/>
      <c r="SRI3" s="620"/>
      <c r="SRJ3" s="620"/>
      <c r="SRK3" s="620"/>
      <c r="SRL3" s="620"/>
      <c r="SRM3" s="620"/>
      <c r="SRN3" s="620"/>
      <c r="SRO3" s="620"/>
      <c r="SRP3" s="620"/>
      <c r="SRQ3" s="620"/>
      <c r="SRR3" s="620"/>
      <c r="SRS3" s="620"/>
      <c r="SRT3" s="620"/>
      <c r="SRU3" s="620"/>
      <c r="SRV3" s="620"/>
      <c r="SRW3" s="620"/>
      <c r="SRX3" s="620"/>
      <c r="SRY3" s="620"/>
      <c r="SRZ3" s="620"/>
      <c r="SSA3" s="620"/>
      <c r="SSB3" s="620"/>
      <c r="SSC3" s="620"/>
      <c r="SSD3" s="620"/>
      <c r="SSE3" s="620"/>
      <c r="SSF3" s="620"/>
      <c r="SSG3" s="620"/>
      <c r="SSH3" s="620"/>
      <c r="SSI3" s="620"/>
      <c r="SSJ3" s="620"/>
      <c r="SSK3" s="620"/>
      <c r="SSL3" s="620"/>
      <c r="SSM3" s="620"/>
      <c r="SSN3" s="620"/>
      <c r="SSO3" s="620"/>
      <c r="SSP3" s="620"/>
      <c r="SSQ3" s="620"/>
      <c r="SSR3" s="620"/>
      <c r="SSS3" s="620"/>
      <c r="SST3" s="620"/>
      <c r="SSU3" s="620"/>
      <c r="SSV3" s="620"/>
      <c r="SSW3" s="620"/>
      <c r="SSX3" s="620"/>
      <c r="SSY3" s="620"/>
      <c r="SSZ3" s="620"/>
      <c r="STA3" s="620"/>
      <c r="STB3" s="620"/>
      <c r="STC3" s="620"/>
      <c r="STD3" s="620"/>
      <c r="STE3" s="620"/>
      <c r="STF3" s="620"/>
      <c r="STG3" s="620"/>
      <c r="STH3" s="620"/>
      <c r="STI3" s="620"/>
      <c r="STJ3" s="620"/>
      <c r="STK3" s="620"/>
      <c r="STL3" s="620"/>
      <c r="STM3" s="620"/>
      <c r="STN3" s="620"/>
      <c r="STO3" s="620"/>
      <c r="STP3" s="620"/>
      <c r="STQ3" s="620"/>
      <c r="STR3" s="620"/>
      <c r="STS3" s="620"/>
      <c r="STT3" s="620"/>
      <c r="STU3" s="620"/>
      <c r="STV3" s="620"/>
      <c r="STW3" s="620"/>
      <c r="STX3" s="620"/>
      <c r="STY3" s="620"/>
      <c r="STZ3" s="620"/>
      <c r="SUA3" s="620"/>
      <c r="SUB3" s="620"/>
      <c r="SUC3" s="620"/>
      <c r="SUD3" s="620"/>
      <c r="SUE3" s="620"/>
      <c r="SUF3" s="620"/>
      <c r="SUG3" s="620"/>
      <c r="SUH3" s="620"/>
      <c r="SUI3" s="620"/>
      <c r="SUJ3" s="620"/>
      <c r="SUK3" s="620"/>
      <c r="SUL3" s="620"/>
      <c r="SUM3" s="620"/>
      <c r="SUN3" s="620"/>
      <c r="SUO3" s="620"/>
      <c r="SUP3" s="620"/>
      <c r="SUQ3" s="620"/>
      <c r="SUR3" s="620"/>
      <c r="SUS3" s="620"/>
      <c r="SUT3" s="620"/>
      <c r="SUU3" s="620"/>
      <c r="SUV3" s="620"/>
      <c r="SUW3" s="620"/>
      <c r="SUX3" s="620"/>
      <c r="SUY3" s="620"/>
      <c r="SUZ3" s="620"/>
      <c r="SVA3" s="620"/>
      <c r="SVB3" s="620"/>
      <c r="SVC3" s="620"/>
      <c r="SVD3" s="620"/>
      <c r="SVE3" s="620"/>
      <c r="SVF3" s="620"/>
      <c r="SVG3" s="620"/>
      <c r="SVH3" s="620"/>
      <c r="SVI3" s="620"/>
      <c r="SVJ3" s="620"/>
      <c r="SVK3" s="620"/>
      <c r="SVL3" s="620"/>
      <c r="SVM3" s="620"/>
      <c r="SVN3" s="620"/>
      <c r="SVO3" s="620"/>
      <c r="SVP3" s="620"/>
      <c r="SVQ3" s="620"/>
      <c r="SVR3" s="620"/>
      <c r="SVS3" s="620"/>
      <c r="SVT3" s="620"/>
      <c r="SVU3" s="620"/>
      <c r="SVV3" s="620"/>
      <c r="SVW3" s="620"/>
      <c r="SVX3" s="620"/>
      <c r="SVY3" s="620"/>
      <c r="SVZ3" s="620"/>
      <c r="SWA3" s="620"/>
      <c r="SWB3" s="620"/>
      <c r="SWC3" s="620"/>
      <c r="SWD3" s="620"/>
      <c r="SWE3" s="620"/>
      <c r="SWF3" s="620"/>
      <c r="SWG3" s="620"/>
      <c r="SWH3" s="620"/>
      <c r="SWI3" s="620"/>
      <c r="SWJ3" s="620"/>
      <c r="SWK3" s="620"/>
      <c r="SWL3" s="620"/>
      <c r="SWM3" s="620"/>
      <c r="SWN3" s="620"/>
      <c r="SWO3" s="620"/>
      <c r="SWP3" s="620"/>
      <c r="SWQ3" s="620"/>
      <c r="SWR3" s="620"/>
      <c r="SWS3" s="620"/>
      <c r="SWT3" s="620"/>
      <c r="SWU3" s="620"/>
      <c r="SWV3" s="620"/>
      <c r="SWW3" s="620"/>
      <c r="SWX3" s="620"/>
      <c r="SWY3" s="620"/>
      <c r="SWZ3" s="620"/>
      <c r="SXA3" s="620"/>
      <c r="SXB3" s="620"/>
      <c r="SXC3" s="620"/>
      <c r="SXD3" s="620"/>
      <c r="SXE3" s="620"/>
      <c r="SXF3" s="620"/>
      <c r="SXG3" s="620"/>
      <c r="SXH3" s="620"/>
      <c r="SXI3" s="620"/>
      <c r="SXJ3" s="620"/>
      <c r="SXK3" s="620"/>
      <c r="SXL3" s="620"/>
      <c r="SXM3" s="620"/>
      <c r="SXN3" s="620"/>
      <c r="SXO3" s="620"/>
      <c r="SXP3" s="620"/>
      <c r="SXQ3" s="620"/>
      <c r="SXR3" s="620"/>
      <c r="SXS3" s="620"/>
      <c r="SXT3" s="620"/>
      <c r="SXU3" s="620"/>
      <c r="SXV3" s="620"/>
      <c r="SXW3" s="620"/>
      <c r="SXX3" s="620"/>
      <c r="SXY3" s="620"/>
      <c r="SXZ3" s="620"/>
      <c r="SYA3" s="620"/>
      <c r="SYB3" s="620"/>
      <c r="SYC3" s="620"/>
      <c r="SYD3" s="620"/>
      <c r="SYE3" s="620"/>
      <c r="SYF3" s="620"/>
      <c r="SYG3" s="620"/>
      <c r="SYH3" s="620"/>
      <c r="SYI3" s="620"/>
      <c r="SYJ3" s="620"/>
      <c r="SYK3" s="620"/>
      <c r="SYL3" s="620"/>
      <c r="SYM3" s="620"/>
      <c r="SYN3" s="620"/>
      <c r="SYO3" s="620"/>
      <c r="SYP3" s="620"/>
      <c r="SYQ3" s="620"/>
      <c r="SYR3" s="620"/>
      <c r="SYS3" s="620"/>
      <c r="SYT3" s="620"/>
      <c r="SYU3" s="620"/>
      <c r="SYV3" s="620"/>
      <c r="SYW3" s="620"/>
      <c r="SYX3" s="620"/>
      <c r="SYY3" s="620"/>
      <c r="SYZ3" s="620"/>
      <c r="SZA3" s="620"/>
      <c r="SZB3" s="620"/>
      <c r="SZC3" s="620"/>
      <c r="SZD3" s="620"/>
      <c r="SZE3" s="620"/>
      <c r="SZF3" s="620"/>
      <c r="SZG3" s="620"/>
      <c r="SZH3" s="620"/>
      <c r="SZI3" s="620"/>
      <c r="SZJ3" s="620"/>
      <c r="SZK3" s="620"/>
      <c r="SZL3" s="620"/>
      <c r="SZM3" s="620"/>
      <c r="SZN3" s="620"/>
      <c r="SZO3" s="620"/>
      <c r="SZP3" s="620"/>
      <c r="SZQ3" s="620"/>
      <c r="SZR3" s="620"/>
      <c r="SZS3" s="620"/>
      <c r="SZT3" s="620"/>
      <c r="SZU3" s="620"/>
      <c r="SZV3" s="620"/>
      <c r="SZW3" s="620"/>
      <c r="SZX3" s="620"/>
      <c r="SZY3" s="620"/>
      <c r="SZZ3" s="620"/>
      <c r="TAA3" s="620"/>
      <c r="TAB3" s="620"/>
      <c r="TAC3" s="620"/>
      <c r="TAD3" s="620"/>
      <c r="TAE3" s="620"/>
      <c r="TAF3" s="620"/>
      <c r="TAG3" s="620"/>
      <c r="TAH3" s="620"/>
      <c r="TAI3" s="620"/>
      <c r="TAJ3" s="620"/>
      <c r="TAK3" s="620"/>
      <c r="TAL3" s="620"/>
      <c r="TAM3" s="620"/>
      <c r="TAN3" s="620"/>
      <c r="TAO3" s="620"/>
      <c r="TAP3" s="620"/>
      <c r="TAQ3" s="620"/>
      <c r="TAR3" s="620"/>
      <c r="TAS3" s="620"/>
      <c r="TAT3" s="620"/>
      <c r="TAU3" s="620"/>
      <c r="TAV3" s="620"/>
      <c r="TAW3" s="620"/>
      <c r="TAX3" s="620"/>
      <c r="TAY3" s="620"/>
      <c r="TAZ3" s="620"/>
      <c r="TBA3" s="620"/>
      <c r="TBB3" s="620"/>
      <c r="TBC3" s="620"/>
      <c r="TBD3" s="620"/>
      <c r="TBE3" s="620"/>
      <c r="TBF3" s="620"/>
      <c r="TBG3" s="620"/>
      <c r="TBH3" s="620"/>
      <c r="TBI3" s="620"/>
      <c r="TBJ3" s="620"/>
      <c r="TBK3" s="620"/>
      <c r="TBL3" s="620"/>
      <c r="TBM3" s="620"/>
      <c r="TBN3" s="620"/>
      <c r="TBO3" s="620"/>
      <c r="TBP3" s="620"/>
      <c r="TBQ3" s="620"/>
      <c r="TBR3" s="620"/>
      <c r="TBS3" s="620"/>
      <c r="TBT3" s="620"/>
      <c r="TBU3" s="620"/>
      <c r="TBV3" s="620"/>
      <c r="TBW3" s="620"/>
      <c r="TBX3" s="620"/>
      <c r="TBY3" s="620"/>
      <c r="TBZ3" s="620"/>
      <c r="TCA3" s="620"/>
      <c r="TCB3" s="620"/>
      <c r="TCC3" s="620"/>
      <c r="TCD3" s="620"/>
      <c r="TCE3" s="620"/>
      <c r="TCF3" s="620"/>
      <c r="TCG3" s="620"/>
      <c r="TCH3" s="620"/>
      <c r="TCI3" s="620"/>
      <c r="TCJ3" s="620"/>
      <c r="TCK3" s="620"/>
      <c r="TCL3" s="620"/>
      <c r="TCM3" s="620"/>
      <c r="TCN3" s="620"/>
      <c r="TCO3" s="620"/>
      <c r="TCP3" s="620"/>
      <c r="TCQ3" s="620"/>
      <c r="TCR3" s="620"/>
      <c r="TCS3" s="620"/>
      <c r="TCT3" s="620"/>
      <c r="TCU3" s="620"/>
      <c r="TCV3" s="620"/>
      <c r="TCW3" s="620"/>
      <c r="TCX3" s="620"/>
      <c r="TCY3" s="620"/>
      <c r="TCZ3" s="620"/>
      <c r="TDA3" s="620"/>
      <c r="TDB3" s="620"/>
      <c r="TDC3" s="620"/>
      <c r="TDD3" s="620"/>
      <c r="TDE3" s="620"/>
      <c r="TDF3" s="620"/>
      <c r="TDG3" s="620"/>
      <c r="TDH3" s="620"/>
      <c r="TDI3" s="620"/>
      <c r="TDJ3" s="620"/>
      <c r="TDK3" s="620"/>
      <c r="TDL3" s="620"/>
      <c r="TDM3" s="620"/>
      <c r="TDN3" s="620"/>
      <c r="TDO3" s="620"/>
      <c r="TDP3" s="620"/>
      <c r="TDQ3" s="620"/>
      <c r="TDR3" s="620"/>
      <c r="TDS3" s="620"/>
      <c r="TDT3" s="620"/>
      <c r="TDU3" s="620"/>
      <c r="TDV3" s="620"/>
      <c r="TDW3" s="620"/>
      <c r="TDX3" s="620"/>
      <c r="TDY3" s="620"/>
      <c r="TDZ3" s="620"/>
      <c r="TEA3" s="620"/>
      <c r="TEB3" s="620"/>
      <c r="TEC3" s="620"/>
      <c r="TED3" s="620"/>
      <c r="TEE3" s="620"/>
      <c r="TEF3" s="620"/>
      <c r="TEG3" s="620"/>
      <c r="TEH3" s="620"/>
      <c r="TEI3" s="620"/>
      <c r="TEJ3" s="620"/>
      <c r="TEK3" s="620"/>
      <c r="TEL3" s="620"/>
      <c r="TEM3" s="620"/>
      <c r="TEN3" s="620"/>
      <c r="TEO3" s="620"/>
      <c r="TEP3" s="620"/>
      <c r="TEQ3" s="620"/>
      <c r="TER3" s="620"/>
      <c r="TES3" s="620"/>
      <c r="TET3" s="620"/>
      <c r="TEU3" s="620"/>
      <c r="TEV3" s="620"/>
      <c r="TEW3" s="620"/>
      <c r="TEX3" s="620"/>
      <c r="TEY3" s="620"/>
      <c r="TEZ3" s="620"/>
      <c r="TFA3" s="620"/>
      <c r="TFB3" s="620"/>
      <c r="TFC3" s="620"/>
      <c r="TFD3" s="620"/>
      <c r="TFE3" s="620"/>
      <c r="TFF3" s="620"/>
      <c r="TFG3" s="620"/>
      <c r="TFH3" s="620"/>
      <c r="TFI3" s="620"/>
      <c r="TFJ3" s="620"/>
      <c r="TFK3" s="620"/>
      <c r="TFL3" s="620"/>
      <c r="TFM3" s="620"/>
      <c r="TFN3" s="620"/>
      <c r="TFO3" s="620"/>
      <c r="TFP3" s="620"/>
      <c r="TFQ3" s="620"/>
      <c r="TFR3" s="620"/>
      <c r="TFS3" s="620"/>
      <c r="TFT3" s="620"/>
      <c r="TFU3" s="620"/>
      <c r="TFV3" s="620"/>
      <c r="TFW3" s="620"/>
      <c r="TFX3" s="620"/>
      <c r="TFY3" s="620"/>
      <c r="TFZ3" s="620"/>
      <c r="TGA3" s="620"/>
      <c r="TGB3" s="620"/>
      <c r="TGC3" s="620"/>
      <c r="TGD3" s="620"/>
      <c r="TGE3" s="620"/>
      <c r="TGF3" s="620"/>
      <c r="TGG3" s="620"/>
      <c r="TGH3" s="620"/>
      <c r="TGI3" s="620"/>
      <c r="TGJ3" s="620"/>
      <c r="TGK3" s="620"/>
      <c r="TGL3" s="620"/>
      <c r="TGM3" s="620"/>
      <c r="TGN3" s="620"/>
      <c r="TGO3" s="620"/>
      <c r="TGP3" s="620"/>
      <c r="TGQ3" s="620"/>
      <c r="TGR3" s="620"/>
      <c r="TGS3" s="620"/>
      <c r="TGT3" s="620"/>
      <c r="TGU3" s="620"/>
      <c r="TGV3" s="620"/>
      <c r="TGW3" s="620"/>
      <c r="TGX3" s="620"/>
      <c r="TGY3" s="620"/>
      <c r="TGZ3" s="620"/>
      <c r="THA3" s="620"/>
      <c r="THB3" s="620"/>
      <c r="THC3" s="620"/>
      <c r="THD3" s="620"/>
      <c r="THE3" s="620"/>
      <c r="THF3" s="620"/>
      <c r="THG3" s="620"/>
      <c r="THH3" s="620"/>
      <c r="THI3" s="620"/>
      <c r="THJ3" s="620"/>
      <c r="THK3" s="620"/>
      <c r="THL3" s="620"/>
      <c r="THM3" s="620"/>
      <c r="THN3" s="620"/>
      <c r="THO3" s="620"/>
      <c r="THP3" s="620"/>
      <c r="THQ3" s="620"/>
      <c r="THR3" s="620"/>
      <c r="THS3" s="620"/>
      <c r="THT3" s="620"/>
      <c r="THU3" s="620"/>
      <c r="THV3" s="620"/>
      <c r="THW3" s="620"/>
      <c r="THX3" s="620"/>
      <c r="THY3" s="620"/>
      <c r="THZ3" s="620"/>
      <c r="TIA3" s="620"/>
      <c r="TIB3" s="620"/>
      <c r="TIC3" s="620"/>
      <c r="TID3" s="620"/>
      <c r="TIE3" s="620"/>
      <c r="TIF3" s="620"/>
      <c r="TIG3" s="620"/>
      <c r="TIH3" s="620"/>
      <c r="TII3" s="620"/>
      <c r="TIJ3" s="620"/>
      <c r="TIK3" s="620"/>
      <c r="TIL3" s="620"/>
      <c r="TIM3" s="620"/>
      <c r="TIN3" s="620"/>
      <c r="TIO3" s="620"/>
      <c r="TIP3" s="620"/>
      <c r="TIQ3" s="620"/>
      <c r="TIR3" s="620"/>
      <c r="TIS3" s="620"/>
      <c r="TIT3" s="620"/>
      <c r="TIU3" s="620"/>
      <c r="TIV3" s="620"/>
      <c r="TIW3" s="620"/>
      <c r="TIX3" s="620"/>
      <c r="TIY3" s="620"/>
      <c r="TIZ3" s="620"/>
      <c r="TJA3" s="620"/>
      <c r="TJB3" s="620"/>
      <c r="TJC3" s="620"/>
      <c r="TJD3" s="620"/>
      <c r="TJE3" s="620"/>
      <c r="TJF3" s="620"/>
      <c r="TJG3" s="620"/>
      <c r="TJH3" s="620"/>
      <c r="TJI3" s="620"/>
      <c r="TJJ3" s="620"/>
      <c r="TJK3" s="620"/>
      <c r="TJL3" s="620"/>
      <c r="TJM3" s="620"/>
      <c r="TJN3" s="620"/>
      <c r="TJO3" s="620"/>
      <c r="TJP3" s="620"/>
      <c r="TJQ3" s="620"/>
      <c r="TJR3" s="620"/>
      <c r="TJS3" s="620"/>
      <c r="TJT3" s="620"/>
      <c r="TJU3" s="620"/>
      <c r="TJV3" s="620"/>
      <c r="TJW3" s="620"/>
      <c r="TJX3" s="620"/>
      <c r="TJY3" s="620"/>
      <c r="TJZ3" s="620"/>
      <c r="TKA3" s="620"/>
      <c r="TKB3" s="620"/>
      <c r="TKC3" s="620"/>
      <c r="TKD3" s="620"/>
      <c r="TKE3" s="620"/>
      <c r="TKF3" s="620"/>
      <c r="TKG3" s="620"/>
      <c r="TKH3" s="620"/>
      <c r="TKI3" s="620"/>
      <c r="TKJ3" s="620"/>
      <c r="TKK3" s="620"/>
      <c r="TKL3" s="620"/>
      <c r="TKM3" s="620"/>
      <c r="TKN3" s="620"/>
      <c r="TKO3" s="620"/>
      <c r="TKP3" s="620"/>
      <c r="TKQ3" s="620"/>
      <c r="TKR3" s="620"/>
      <c r="TKS3" s="620"/>
      <c r="TKT3" s="620"/>
      <c r="TKU3" s="620"/>
      <c r="TKV3" s="620"/>
      <c r="TKW3" s="620"/>
      <c r="TKX3" s="620"/>
      <c r="TKY3" s="620"/>
      <c r="TKZ3" s="620"/>
      <c r="TLA3" s="620"/>
      <c r="TLB3" s="620"/>
      <c r="TLC3" s="620"/>
      <c r="TLD3" s="620"/>
      <c r="TLE3" s="620"/>
      <c r="TLF3" s="620"/>
      <c r="TLG3" s="620"/>
      <c r="TLH3" s="620"/>
      <c r="TLI3" s="620"/>
      <c r="TLJ3" s="620"/>
      <c r="TLK3" s="620"/>
      <c r="TLL3" s="620"/>
      <c r="TLM3" s="620"/>
      <c r="TLN3" s="620"/>
      <c r="TLO3" s="620"/>
      <c r="TLP3" s="620"/>
      <c r="TLQ3" s="620"/>
      <c r="TLR3" s="620"/>
      <c r="TLS3" s="620"/>
      <c r="TLT3" s="620"/>
      <c r="TLU3" s="620"/>
      <c r="TLV3" s="620"/>
      <c r="TLW3" s="620"/>
      <c r="TLX3" s="620"/>
      <c r="TLY3" s="620"/>
      <c r="TLZ3" s="620"/>
      <c r="TMA3" s="620"/>
      <c r="TMB3" s="620"/>
      <c r="TMC3" s="620"/>
      <c r="TMD3" s="620"/>
      <c r="TME3" s="620"/>
      <c r="TMF3" s="620"/>
      <c r="TMG3" s="620"/>
      <c r="TMH3" s="620"/>
      <c r="TMI3" s="620"/>
      <c r="TMJ3" s="620"/>
      <c r="TMK3" s="620"/>
      <c r="TML3" s="620"/>
      <c r="TMM3" s="620"/>
      <c r="TMN3" s="620"/>
      <c r="TMO3" s="620"/>
      <c r="TMP3" s="620"/>
      <c r="TMQ3" s="620"/>
      <c r="TMR3" s="620"/>
      <c r="TMS3" s="620"/>
      <c r="TMT3" s="620"/>
      <c r="TMU3" s="620"/>
      <c r="TMV3" s="620"/>
      <c r="TMW3" s="620"/>
      <c r="TMX3" s="620"/>
      <c r="TMY3" s="620"/>
      <c r="TMZ3" s="620"/>
      <c r="TNA3" s="620"/>
      <c r="TNB3" s="620"/>
      <c r="TNC3" s="620"/>
      <c r="TND3" s="620"/>
      <c r="TNE3" s="620"/>
      <c r="TNF3" s="620"/>
      <c r="TNG3" s="620"/>
      <c r="TNH3" s="620"/>
      <c r="TNI3" s="620"/>
      <c r="TNJ3" s="620"/>
      <c r="TNK3" s="620"/>
      <c r="TNL3" s="620"/>
      <c r="TNM3" s="620"/>
      <c r="TNN3" s="620"/>
      <c r="TNO3" s="620"/>
      <c r="TNP3" s="620"/>
      <c r="TNQ3" s="620"/>
      <c r="TNR3" s="620"/>
      <c r="TNS3" s="620"/>
      <c r="TNT3" s="620"/>
      <c r="TNU3" s="620"/>
      <c r="TNV3" s="620"/>
      <c r="TNW3" s="620"/>
      <c r="TNX3" s="620"/>
      <c r="TNY3" s="620"/>
      <c r="TNZ3" s="620"/>
      <c r="TOA3" s="620"/>
      <c r="TOB3" s="620"/>
      <c r="TOC3" s="620"/>
      <c r="TOD3" s="620"/>
      <c r="TOE3" s="620"/>
      <c r="TOF3" s="620"/>
      <c r="TOG3" s="620"/>
      <c r="TOH3" s="620"/>
      <c r="TOI3" s="620"/>
      <c r="TOJ3" s="620"/>
      <c r="TOK3" s="620"/>
      <c r="TOL3" s="620"/>
      <c r="TOM3" s="620"/>
      <c r="TON3" s="620"/>
      <c r="TOO3" s="620"/>
      <c r="TOP3" s="620"/>
      <c r="TOQ3" s="620"/>
      <c r="TOR3" s="620"/>
      <c r="TOS3" s="620"/>
      <c r="TOT3" s="620"/>
      <c r="TOU3" s="620"/>
      <c r="TOV3" s="620"/>
      <c r="TOW3" s="620"/>
      <c r="TOX3" s="620"/>
      <c r="TOY3" s="620"/>
      <c r="TOZ3" s="620"/>
      <c r="TPA3" s="620"/>
      <c r="TPB3" s="620"/>
      <c r="TPC3" s="620"/>
      <c r="TPD3" s="620"/>
      <c r="TPE3" s="620"/>
      <c r="TPF3" s="620"/>
      <c r="TPG3" s="620"/>
      <c r="TPH3" s="620"/>
      <c r="TPI3" s="620"/>
      <c r="TPJ3" s="620"/>
      <c r="TPK3" s="620"/>
      <c r="TPL3" s="620"/>
      <c r="TPM3" s="620"/>
      <c r="TPN3" s="620"/>
      <c r="TPO3" s="620"/>
      <c r="TPP3" s="620"/>
      <c r="TPQ3" s="620"/>
      <c r="TPR3" s="620"/>
      <c r="TPS3" s="620"/>
      <c r="TPT3" s="620"/>
      <c r="TPU3" s="620"/>
      <c r="TPV3" s="620"/>
      <c r="TPW3" s="620"/>
      <c r="TPX3" s="620"/>
      <c r="TPY3" s="620"/>
      <c r="TPZ3" s="620"/>
      <c r="TQA3" s="620"/>
      <c r="TQB3" s="620"/>
      <c r="TQC3" s="620"/>
      <c r="TQD3" s="620"/>
      <c r="TQE3" s="620"/>
      <c r="TQF3" s="620"/>
      <c r="TQG3" s="620"/>
      <c r="TQH3" s="620"/>
      <c r="TQI3" s="620"/>
      <c r="TQJ3" s="620"/>
      <c r="TQK3" s="620"/>
      <c r="TQL3" s="620"/>
      <c r="TQM3" s="620"/>
      <c r="TQN3" s="620"/>
      <c r="TQO3" s="620"/>
      <c r="TQP3" s="620"/>
      <c r="TQQ3" s="620"/>
      <c r="TQR3" s="620"/>
      <c r="TQS3" s="620"/>
      <c r="TQT3" s="620"/>
      <c r="TQU3" s="620"/>
      <c r="TQV3" s="620"/>
      <c r="TQW3" s="620"/>
      <c r="TQX3" s="620"/>
      <c r="TQY3" s="620"/>
      <c r="TQZ3" s="620"/>
      <c r="TRA3" s="620"/>
      <c r="TRB3" s="620"/>
      <c r="TRC3" s="620"/>
      <c r="TRD3" s="620"/>
      <c r="TRE3" s="620"/>
      <c r="TRF3" s="620"/>
      <c r="TRG3" s="620"/>
      <c r="TRH3" s="620"/>
      <c r="TRI3" s="620"/>
      <c r="TRJ3" s="620"/>
      <c r="TRK3" s="620"/>
      <c r="TRL3" s="620"/>
      <c r="TRM3" s="620"/>
      <c r="TRN3" s="620"/>
      <c r="TRO3" s="620"/>
      <c r="TRP3" s="620"/>
      <c r="TRQ3" s="620"/>
      <c r="TRR3" s="620"/>
      <c r="TRS3" s="620"/>
      <c r="TRT3" s="620"/>
      <c r="TRU3" s="620"/>
      <c r="TRV3" s="620"/>
      <c r="TRW3" s="620"/>
      <c r="TRX3" s="620"/>
      <c r="TRY3" s="620"/>
      <c r="TRZ3" s="620"/>
      <c r="TSA3" s="620"/>
      <c r="TSB3" s="620"/>
      <c r="TSC3" s="620"/>
      <c r="TSD3" s="620"/>
      <c r="TSE3" s="620"/>
      <c r="TSF3" s="620"/>
      <c r="TSG3" s="620"/>
      <c r="TSH3" s="620"/>
      <c r="TSI3" s="620"/>
      <c r="TSJ3" s="620"/>
      <c r="TSK3" s="620"/>
      <c r="TSL3" s="620"/>
      <c r="TSM3" s="620"/>
      <c r="TSN3" s="620"/>
      <c r="TSO3" s="620"/>
      <c r="TSP3" s="620"/>
      <c r="TSQ3" s="620"/>
      <c r="TSR3" s="620"/>
      <c r="TSS3" s="620"/>
      <c r="TST3" s="620"/>
      <c r="TSU3" s="620"/>
      <c r="TSV3" s="620"/>
      <c r="TSW3" s="620"/>
      <c r="TSX3" s="620"/>
      <c r="TSY3" s="620"/>
      <c r="TSZ3" s="620"/>
      <c r="TTA3" s="620"/>
      <c r="TTB3" s="620"/>
      <c r="TTC3" s="620"/>
      <c r="TTD3" s="620"/>
      <c r="TTE3" s="620"/>
      <c r="TTF3" s="620"/>
      <c r="TTG3" s="620"/>
      <c r="TTH3" s="620"/>
      <c r="TTI3" s="620"/>
      <c r="TTJ3" s="620"/>
      <c r="TTK3" s="620"/>
      <c r="TTL3" s="620"/>
      <c r="TTM3" s="620"/>
      <c r="TTN3" s="620"/>
      <c r="TTO3" s="620"/>
      <c r="TTP3" s="620"/>
      <c r="TTQ3" s="620"/>
      <c r="TTR3" s="620"/>
      <c r="TTS3" s="620"/>
      <c r="TTT3" s="620"/>
      <c r="TTU3" s="620"/>
      <c r="TTV3" s="620"/>
      <c r="TTW3" s="620"/>
      <c r="TTX3" s="620"/>
      <c r="TTY3" s="620"/>
      <c r="TTZ3" s="620"/>
      <c r="TUA3" s="620"/>
      <c r="TUB3" s="620"/>
      <c r="TUC3" s="620"/>
      <c r="TUD3" s="620"/>
      <c r="TUE3" s="620"/>
      <c r="TUF3" s="620"/>
      <c r="TUG3" s="620"/>
      <c r="TUH3" s="620"/>
      <c r="TUI3" s="620"/>
      <c r="TUJ3" s="620"/>
      <c r="TUK3" s="620"/>
      <c r="TUL3" s="620"/>
      <c r="TUM3" s="620"/>
      <c r="TUN3" s="620"/>
      <c r="TUO3" s="620"/>
      <c r="TUP3" s="620"/>
      <c r="TUQ3" s="620"/>
      <c r="TUR3" s="620"/>
      <c r="TUS3" s="620"/>
      <c r="TUT3" s="620"/>
      <c r="TUU3" s="620"/>
      <c r="TUV3" s="620"/>
      <c r="TUW3" s="620"/>
      <c r="TUX3" s="620"/>
      <c r="TUY3" s="620"/>
      <c r="TUZ3" s="620"/>
      <c r="TVA3" s="620"/>
      <c r="TVB3" s="620"/>
      <c r="TVC3" s="620"/>
      <c r="TVD3" s="620"/>
      <c r="TVE3" s="620"/>
      <c r="TVF3" s="620"/>
      <c r="TVG3" s="620"/>
      <c r="TVH3" s="620"/>
      <c r="TVI3" s="620"/>
      <c r="TVJ3" s="620"/>
      <c r="TVK3" s="620"/>
      <c r="TVL3" s="620"/>
      <c r="TVM3" s="620"/>
      <c r="TVN3" s="620"/>
      <c r="TVO3" s="620"/>
      <c r="TVP3" s="620"/>
      <c r="TVQ3" s="620"/>
      <c r="TVR3" s="620"/>
      <c r="TVS3" s="620"/>
      <c r="TVT3" s="620"/>
      <c r="TVU3" s="620"/>
      <c r="TVV3" s="620"/>
      <c r="TVW3" s="620"/>
      <c r="TVX3" s="620"/>
      <c r="TVY3" s="620"/>
      <c r="TVZ3" s="620"/>
      <c r="TWA3" s="620"/>
      <c r="TWB3" s="620"/>
      <c r="TWC3" s="620"/>
      <c r="TWD3" s="620"/>
      <c r="TWE3" s="620"/>
      <c r="TWF3" s="620"/>
      <c r="TWG3" s="620"/>
      <c r="TWH3" s="620"/>
      <c r="TWI3" s="620"/>
      <c r="TWJ3" s="620"/>
      <c r="TWK3" s="620"/>
      <c r="TWL3" s="620"/>
      <c r="TWM3" s="620"/>
      <c r="TWN3" s="620"/>
      <c r="TWO3" s="620"/>
      <c r="TWP3" s="620"/>
      <c r="TWQ3" s="620"/>
      <c r="TWR3" s="620"/>
      <c r="TWS3" s="620"/>
      <c r="TWT3" s="620"/>
      <c r="TWU3" s="620"/>
      <c r="TWV3" s="620"/>
      <c r="TWW3" s="620"/>
      <c r="TWX3" s="620"/>
      <c r="TWY3" s="620"/>
      <c r="TWZ3" s="620"/>
      <c r="TXA3" s="620"/>
      <c r="TXB3" s="620"/>
      <c r="TXC3" s="620"/>
      <c r="TXD3" s="620"/>
      <c r="TXE3" s="620"/>
      <c r="TXF3" s="620"/>
      <c r="TXG3" s="620"/>
      <c r="TXH3" s="620"/>
      <c r="TXI3" s="620"/>
      <c r="TXJ3" s="620"/>
      <c r="TXK3" s="620"/>
      <c r="TXL3" s="620"/>
      <c r="TXM3" s="620"/>
      <c r="TXN3" s="620"/>
      <c r="TXO3" s="620"/>
      <c r="TXP3" s="620"/>
      <c r="TXQ3" s="620"/>
      <c r="TXR3" s="620"/>
      <c r="TXS3" s="620"/>
      <c r="TXT3" s="620"/>
      <c r="TXU3" s="620"/>
      <c r="TXV3" s="620"/>
      <c r="TXW3" s="620"/>
      <c r="TXX3" s="620"/>
      <c r="TXY3" s="620"/>
      <c r="TXZ3" s="620"/>
      <c r="TYA3" s="620"/>
      <c r="TYB3" s="620"/>
      <c r="TYC3" s="620"/>
      <c r="TYD3" s="620"/>
      <c r="TYE3" s="620"/>
      <c r="TYF3" s="620"/>
      <c r="TYG3" s="620"/>
      <c r="TYH3" s="620"/>
      <c r="TYI3" s="620"/>
      <c r="TYJ3" s="620"/>
      <c r="TYK3" s="620"/>
      <c r="TYL3" s="620"/>
      <c r="TYM3" s="620"/>
      <c r="TYN3" s="620"/>
      <c r="TYO3" s="620"/>
      <c r="TYP3" s="620"/>
      <c r="TYQ3" s="620"/>
      <c r="TYR3" s="620"/>
      <c r="TYS3" s="620"/>
      <c r="TYT3" s="620"/>
      <c r="TYU3" s="620"/>
      <c r="TYV3" s="620"/>
      <c r="TYW3" s="620"/>
      <c r="TYX3" s="620"/>
      <c r="TYY3" s="620"/>
      <c r="TYZ3" s="620"/>
      <c r="TZA3" s="620"/>
      <c r="TZB3" s="620"/>
      <c r="TZC3" s="620"/>
      <c r="TZD3" s="620"/>
      <c r="TZE3" s="620"/>
      <c r="TZF3" s="620"/>
      <c r="TZG3" s="620"/>
      <c r="TZH3" s="620"/>
      <c r="TZI3" s="620"/>
      <c r="TZJ3" s="620"/>
      <c r="TZK3" s="620"/>
      <c r="TZL3" s="620"/>
      <c r="TZM3" s="620"/>
      <c r="TZN3" s="620"/>
      <c r="TZO3" s="620"/>
      <c r="TZP3" s="620"/>
      <c r="TZQ3" s="620"/>
      <c r="TZR3" s="620"/>
      <c r="TZS3" s="620"/>
      <c r="TZT3" s="620"/>
      <c r="TZU3" s="620"/>
      <c r="TZV3" s="620"/>
      <c r="TZW3" s="620"/>
      <c r="TZX3" s="620"/>
      <c r="TZY3" s="620"/>
      <c r="TZZ3" s="620"/>
      <c r="UAA3" s="620"/>
      <c r="UAB3" s="620"/>
      <c r="UAC3" s="620"/>
      <c r="UAD3" s="620"/>
      <c r="UAE3" s="620"/>
      <c r="UAF3" s="620"/>
      <c r="UAG3" s="620"/>
      <c r="UAH3" s="620"/>
      <c r="UAI3" s="620"/>
      <c r="UAJ3" s="620"/>
      <c r="UAK3" s="620"/>
      <c r="UAL3" s="620"/>
      <c r="UAM3" s="620"/>
      <c r="UAN3" s="620"/>
      <c r="UAO3" s="620"/>
      <c r="UAP3" s="620"/>
      <c r="UAQ3" s="620"/>
      <c r="UAR3" s="620"/>
      <c r="UAS3" s="620"/>
      <c r="UAT3" s="620"/>
      <c r="UAU3" s="620"/>
      <c r="UAV3" s="620"/>
      <c r="UAW3" s="620"/>
      <c r="UAX3" s="620"/>
      <c r="UAY3" s="620"/>
      <c r="UAZ3" s="620"/>
      <c r="UBA3" s="620"/>
      <c r="UBB3" s="620"/>
      <c r="UBC3" s="620"/>
      <c r="UBD3" s="620"/>
      <c r="UBE3" s="620"/>
      <c r="UBF3" s="620"/>
      <c r="UBG3" s="620"/>
      <c r="UBH3" s="620"/>
      <c r="UBI3" s="620"/>
      <c r="UBJ3" s="620"/>
      <c r="UBK3" s="620"/>
      <c r="UBL3" s="620"/>
      <c r="UBM3" s="620"/>
      <c r="UBN3" s="620"/>
      <c r="UBO3" s="620"/>
      <c r="UBP3" s="620"/>
      <c r="UBQ3" s="620"/>
      <c r="UBR3" s="620"/>
      <c r="UBS3" s="620"/>
      <c r="UBT3" s="620"/>
      <c r="UBU3" s="620"/>
      <c r="UBV3" s="620"/>
      <c r="UBW3" s="620"/>
      <c r="UBX3" s="620"/>
      <c r="UBY3" s="620"/>
      <c r="UBZ3" s="620"/>
      <c r="UCA3" s="620"/>
      <c r="UCB3" s="620"/>
      <c r="UCC3" s="620"/>
      <c r="UCD3" s="620"/>
      <c r="UCE3" s="620"/>
      <c r="UCF3" s="620"/>
      <c r="UCG3" s="620"/>
      <c r="UCH3" s="620"/>
      <c r="UCI3" s="620"/>
      <c r="UCJ3" s="620"/>
      <c r="UCK3" s="620"/>
      <c r="UCL3" s="620"/>
      <c r="UCM3" s="620"/>
      <c r="UCN3" s="620"/>
      <c r="UCO3" s="620"/>
      <c r="UCP3" s="620"/>
      <c r="UCQ3" s="620"/>
      <c r="UCR3" s="620"/>
      <c r="UCS3" s="620"/>
      <c r="UCT3" s="620"/>
      <c r="UCU3" s="620"/>
      <c r="UCV3" s="620"/>
      <c r="UCW3" s="620"/>
      <c r="UCX3" s="620"/>
      <c r="UCY3" s="620"/>
      <c r="UCZ3" s="620"/>
      <c r="UDA3" s="620"/>
      <c r="UDB3" s="620"/>
      <c r="UDC3" s="620"/>
      <c r="UDD3" s="620"/>
      <c r="UDE3" s="620"/>
      <c r="UDF3" s="620"/>
      <c r="UDG3" s="620"/>
      <c r="UDH3" s="620"/>
      <c r="UDI3" s="620"/>
      <c r="UDJ3" s="620"/>
      <c r="UDK3" s="620"/>
      <c r="UDL3" s="620"/>
      <c r="UDM3" s="620"/>
      <c r="UDN3" s="620"/>
      <c r="UDO3" s="620"/>
      <c r="UDP3" s="620"/>
      <c r="UDQ3" s="620"/>
      <c r="UDR3" s="620"/>
      <c r="UDS3" s="620"/>
      <c r="UDT3" s="620"/>
      <c r="UDU3" s="620"/>
      <c r="UDV3" s="620"/>
      <c r="UDW3" s="620"/>
      <c r="UDX3" s="620"/>
      <c r="UDY3" s="620"/>
      <c r="UDZ3" s="620"/>
      <c r="UEA3" s="620"/>
      <c r="UEB3" s="620"/>
      <c r="UEC3" s="620"/>
      <c r="UED3" s="620"/>
      <c r="UEE3" s="620"/>
      <c r="UEF3" s="620"/>
      <c r="UEG3" s="620"/>
      <c r="UEH3" s="620"/>
      <c r="UEI3" s="620"/>
      <c r="UEJ3" s="620"/>
      <c r="UEK3" s="620"/>
      <c r="UEL3" s="620"/>
      <c r="UEM3" s="620"/>
      <c r="UEN3" s="620"/>
      <c r="UEO3" s="620"/>
      <c r="UEP3" s="620"/>
      <c r="UEQ3" s="620"/>
      <c r="UER3" s="620"/>
      <c r="UES3" s="620"/>
      <c r="UET3" s="620"/>
      <c r="UEU3" s="620"/>
      <c r="UEV3" s="620"/>
      <c r="UEW3" s="620"/>
      <c r="UEX3" s="620"/>
      <c r="UEY3" s="620"/>
      <c r="UEZ3" s="620"/>
      <c r="UFA3" s="620"/>
      <c r="UFB3" s="620"/>
      <c r="UFC3" s="620"/>
      <c r="UFD3" s="620"/>
      <c r="UFE3" s="620"/>
      <c r="UFF3" s="620"/>
      <c r="UFG3" s="620"/>
      <c r="UFH3" s="620"/>
      <c r="UFI3" s="620"/>
      <c r="UFJ3" s="620"/>
      <c r="UFK3" s="620"/>
      <c r="UFL3" s="620"/>
      <c r="UFM3" s="620"/>
      <c r="UFN3" s="620"/>
      <c r="UFO3" s="620"/>
      <c r="UFP3" s="620"/>
      <c r="UFQ3" s="620"/>
      <c r="UFR3" s="620"/>
      <c r="UFS3" s="620"/>
      <c r="UFT3" s="620"/>
      <c r="UFU3" s="620"/>
      <c r="UFV3" s="620"/>
      <c r="UFW3" s="620"/>
      <c r="UFX3" s="620"/>
      <c r="UFY3" s="620"/>
      <c r="UFZ3" s="620"/>
      <c r="UGA3" s="620"/>
      <c r="UGB3" s="620"/>
      <c r="UGC3" s="620"/>
      <c r="UGD3" s="620"/>
      <c r="UGE3" s="620"/>
      <c r="UGF3" s="620"/>
      <c r="UGG3" s="620"/>
      <c r="UGH3" s="620"/>
      <c r="UGI3" s="620"/>
      <c r="UGJ3" s="620"/>
      <c r="UGK3" s="620"/>
      <c r="UGL3" s="620"/>
      <c r="UGM3" s="620"/>
      <c r="UGN3" s="620"/>
      <c r="UGO3" s="620"/>
      <c r="UGP3" s="620"/>
      <c r="UGQ3" s="620"/>
      <c r="UGR3" s="620"/>
      <c r="UGS3" s="620"/>
      <c r="UGT3" s="620"/>
      <c r="UGU3" s="620"/>
      <c r="UGV3" s="620"/>
      <c r="UGW3" s="620"/>
      <c r="UGX3" s="620"/>
      <c r="UGY3" s="620"/>
      <c r="UGZ3" s="620"/>
      <c r="UHA3" s="620"/>
      <c r="UHB3" s="620"/>
      <c r="UHC3" s="620"/>
      <c r="UHD3" s="620"/>
      <c r="UHE3" s="620"/>
      <c r="UHF3" s="620"/>
      <c r="UHG3" s="620"/>
      <c r="UHH3" s="620"/>
      <c r="UHI3" s="620"/>
      <c r="UHJ3" s="620"/>
      <c r="UHK3" s="620"/>
      <c r="UHL3" s="620"/>
      <c r="UHM3" s="620"/>
      <c r="UHN3" s="620"/>
      <c r="UHO3" s="620"/>
      <c r="UHP3" s="620"/>
      <c r="UHQ3" s="620"/>
      <c r="UHR3" s="620"/>
      <c r="UHS3" s="620"/>
      <c r="UHT3" s="620"/>
      <c r="UHU3" s="620"/>
      <c r="UHV3" s="620"/>
      <c r="UHW3" s="620"/>
      <c r="UHX3" s="620"/>
      <c r="UHY3" s="620"/>
      <c r="UHZ3" s="620"/>
      <c r="UIA3" s="620"/>
      <c r="UIB3" s="620"/>
      <c r="UIC3" s="620"/>
      <c r="UID3" s="620"/>
      <c r="UIE3" s="620"/>
      <c r="UIF3" s="620"/>
      <c r="UIG3" s="620"/>
      <c r="UIH3" s="620"/>
      <c r="UII3" s="620"/>
      <c r="UIJ3" s="620"/>
      <c r="UIK3" s="620"/>
      <c r="UIL3" s="620"/>
      <c r="UIM3" s="620"/>
      <c r="UIN3" s="620"/>
      <c r="UIO3" s="620"/>
      <c r="UIP3" s="620"/>
      <c r="UIQ3" s="620"/>
      <c r="UIR3" s="620"/>
      <c r="UIS3" s="620"/>
      <c r="UIT3" s="620"/>
      <c r="UIU3" s="620"/>
      <c r="UIV3" s="620"/>
      <c r="UIW3" s="620"/>
      <c r="UIX3" s="620"/>
      <c r="UIY3" s="620"/>
      <c r="UIZ3" s="620"/>
      <c r="UJA3" s="620"/>
      <c r="UJB3" s="620"/>
      <c r="UJC3" s="620"/>
      <c r="UJD3" s="620"/>
      <c r="UJE3" s="620"/>
      <c r="UJF3" s="620"/>
      <c r="UJG3" s="620"/>
      <c r="UJH3" s="620"/>
      <c r="UJI3" s="620"/>
      <c r="UJJ3" s="620"/>
      <c r="UJK3" s="620"/>
      <c r="UJL3" s="620"/>
      <c r="UJM3" s="620"/>
      <c r="UJN3" s="620"/>
      <c r="UJO3" s="620"/>
      <c r="UJP3" s="620"/>
      <c r="UJQ3" s="620"/>
      <c r="UJR3" s="620"/>
      <c r="UJS3" s="620"/>
      <c r="UJT3" s="620"/>
      <c r="UJU3" s="620"/>
      <c r="UJV3" s="620"/>
      <c r="UJW3" s="620"/>
      <c r="UJX3" s="620"/>
      <c r="UJY3" s="620"/>
      <c r="UJZ3" s="620"/>
      <c r="UKA3" s="620"/>
      <c r="UKB3" s="620"/>
      <c r="UKC3" s="620"/>
      <c r="UKD3" s="620"/>
      <c r="UKE3" s="620"/>
      <c r="UKF3" s="620"/>
      <c r="UKG3" s="620"/>
      <c r="UKH3" s="620"/>
      <c r="UKI3" s="620"/>
      <c r="UKJ3" s="620"/>
      <c r="UKK3" s="620"/>
      <c r="UKL3" s="620"/>
      <c r="UKM3" s="620"/>
      <c r="UKN3" s="620"/>
      <c r="UKO3" s="620"/>
      <c r="UKP3" s="620"/>
      <c r="UKQ3" s="620"/>
      <c r="UKR3" s="620"/>
      <c r="UKS3" s="620"/>
      <c r="UKT3" s="620"/>
      <c r="UKU3" s="620"/>
      <c r="UKV3" s="620"/>
      <c r="UKW3" s="620"/>
      <c r="UKX3" s="620"/>
      <c r="UKY3" s="620"/>
      <c r="UKZ3" s="620"/>
      <c r="ULA3" s="620"/>
      <c r="ULB3" s="620"/>
      <c r="ULC3" s="620"/>
      <c r="ULD3" s="620"/>
      <c r="ULE3" s="620"/>
      <c r="ULF3" s="620"/>
      <c r="ULG3" s="620"/>
      <c r="ULH3" s="620"/>
      <c r="ULI3" s="620"/>
      <c r="ULJ3" s="620"/>
      <c r="ULK3" s="620"/>
      <c r="ULL3" s="620"/>
      <c r="ULM3" s="620"/>
      <c r="ULN3" s="620"/>
      <c r="ULO3" s="620"/>
      <c r="ULP3" s="620"/>
      <c r="ULQ3" s="620"/>
      <c r="ULR3" s="620"/>
      <c r="ULS3" s="620"/>
      <c r="ULT3" s="620"/>
      <c r="ULU3" s="620"/>
      <c r="ULV3" s="620"/>
      <c r="ULW3" s="620"/>
      <c r="ULX3" s="620"/>
      <c r="ULY3" s="620"/>
      <c r="ULZ3" s="620"/>
      <c r="UMA3" s="620"/>
      <c r="UMB3" s="620"/>
      <c r="UMC3" s="620"/>
      <c r="UMD3" s="620"/>
      <c r="UME3" s="620"/>
      <c r="UMF3" s="620"/>
      <c r="UMG3" s="620"/>
      <c r="UMH3" s="620"/>
      <c r="UMI3" s="620"/>
      <c r="UMJ3" s="620"/>
      <c r="UMK3" s="620"/>
      <c r="UML3" s="620"/>
      <c r="UMM3" s="620"/>
      <c r="UMN3" s="620"/>
      <c r="UMO3" s="620"/>
      <c r="UMP3" s="620"/>
      <c r="UMQ3" s="620"/>
      <c r="UMR3" s="620"/>
      <c r="UMS3" s="620"/>
      <c r="UMT3" s="620"/>
      <c r="UMU3" s="620"/>
      <c r="UMV3" s="620"/>
      <c r="UMW3" s="620"/>
      <c r="UMX3" s="620"/>
      <c r="UMY3" s="620"/>
      <c r="UMZ3" s="620"/>
      <c r="UNA3" s="620"/>
      <c r="UNB3" s="620"/>
      <c r="UNC3" s="620"/>
      <c r="UND3" s="620"/>
      <c r="UNE3" s="620"/>
      <c r="UNF3" s="620"/>
      <c r="UNG3" s="620"/>
      <c r="UNH3" s="620"/>
      <c r="UNI3" s="620"/>
      <c r="UNJ3" s="620"/>
      <c r="UNK3" s="620"/>
      <c r="UNL3" s="620"/>
      <c r="UNM3" s="620"/>
      <c r="UNN3" s="620"/>
      <c r="UNO3" s="620"/>
      <c r="UNP3" s="620"/>
      <c r="UNQ3" s="620"/>
      <c r="UNR3" s="620"/>
      <c r="UNS3" s="620"/>
      <c r="UNT3" s="620"/>
      <c r="UNU3" s="620"/>
      <c r="UNV3" s="620"/>
      <c r="UNW3" s="620"/>
      <c r="UNX3" s="620"/>
      <c r="UNY3" s="620"/>
      <c r="UNZ3" s="620"/>
      <c r="UOA3" s="620"/>
      <c r="UOB3" s="620"/>
      <c r="UOC3" s="620"/>
      <c r="UOD3" s="620"/>
      <c r="UOE3" s="620"/>
      <c r="UOF3" s="620"/>
      <c r="UOG3" s="620"/>
      <c r="UOH3" s="620"/>
      <c r="UOI3" s="620"/>
      <c r="UOJ3" s="620"/>
      <c r="UOK3" s="620"/>
      <c r="UOL3" s="620"/>
      <c r="UOM3" s="620"/>
      <c r="UON3" s="620"/>
      <c r="UOO3" s="620"/>
      <c r="UOP3" s="620"/>
      <c r="UOQ3" s="620"/>
      <c r="UOR3" s="620"/>
      <c r="UOS3" s="620"/>
      <c r="UOT3" s="620"/>
      <c r="UOU3" s="620"/>
      <c r="UOV3" s="620"/>
      <c r="UOW3" s="620"/>
      <c r="UOX3" s="620"/>
      <c r="UOY3" s="620"/>
      <c r="UOZ3" s="620"/>
      <c r="UPA3" s="620"/>
      <c r="UPB3" s="620"/>
      <c r="UPC3" s="620"/>
      <c r="UPD3" s="620"/>
      <c r="UPE3" s="620"/>
      <c r="UPF3" s="620"/>
      <c r="UPG3" s="620"/>
      <c r="UPH3" s="620"/>
      <c r="UPI3" s="620"/>
      <c r="UPJ3" s="620"/>
      <c r="UPK3" s="620"/>
      <c r="UPL3" s="620"/>
      <c r="UPM3" s="620"/>
      <c r="UPN3" s="620"/>
      <c r="UPO3" s="620"/>
      <c r="UPP3" s="620"/>
      <c r="UPQ3" s="620"/>
      <c r="UPR3" s="620"/>
      <c r="UPS3" s="620"/>
      <c r="UPT3" s="620"/>
      <c r="UPU3" s="620"/>
      <c r="UPV3" s="620"/>
      <c r="UPW3" s="620"/>
      <c r="UPX3" s="620"/>
      <c r="UPY3" s="620"/>
      <c r="UPZ3" s="620"/>
      <c r="UQA3" s="620"/>
      <c r="UQB3" s="620"/>
      <c r="UQC3" s="620"/>
      <c r="UQD3" s="620"/>
      <c r="UQE3" s="620"/>
      <c r="UQF3" s="620"/>
      <c r="UQG3" s="620"/>
      <c r="UQH3" s="620"/>
      <c r="UQI3" s="620"/>
      <c r="UQJ3" s="620"/>
      <c r="UQK3" s="620"/>
      <c r="UQL3" s="620"/>
      <c r="UQM3" s="620"/>
      <c r="UQN3" s="620"/>
      <c r="UQO3" s="620"/>
      <c r="UQP3" s="620"/>
      <c r="UQQ3" s="620"/>
      <c r="UQR3" s="620"/>
      <c r="UQS3" s="620"/>
      <c r="UQT3" s="620"/>
      <c r="UQU3" s="620"/>
      <c r="UQV3" s="620"/>
      <c r="UQW3" s="620"/>
      <c r="UQX3" s="620"/>
      <c r="UQY3" s="620"/>
      <c r="UQZ3" s="620"/>
      <c r="URA3" s="620"/>
      <c r="URB3" s="620"/>
      <c r="URC3" s="620"/>
      <c r="URD3" s="620"/>
      <c r="URE3" s="620"/>
      <c r="URF3" s="620"/>
      <c r="URG3" s="620"/>
      <c r="URH3" s="620"/>
      <c r="URI3" s="620"/>
      <c r="URJ3" s="620"/>
      <c r="URK3" s="620"/>
      <c r="URL3" s="620"/>
      <c r="URM3" s="620"/>
      <c r="URN3" s="620"/>
      <c r="URO3" s="620"/>
      <c r="URP3" s="620"/>
      <c r="URQ3" s="620"/>
      <c r="URR3" s="620"/>
      <c r="URS3" s="620"/>
      <c r="URT3" s="620"/>
      <c r="URU3" s="620"/>
      <c r="URV3" s="620"/>
      <c r="URW3" s="620"/>
      <c r="URX3" s="620"/>
      <c r="URY3" s="620"/>
      <c r="URZ3" s="620"/>
      <c r="USA3" s="620"/>
      <c r="USB3" s="620"/>
      <c r="USC3" s="620"/>
      <c r="USD3" s="620"/>
      <c r="USE3" s="620"/>
      <c r="USF3" s="620"/>
      <c r="USG3" s="620"/>
      <c r="USH3" s="620"/>
      <c r="USI3" s="620"/>
      <c r="USJ3" s="620"/>
      <c r="USK3" s="620"/>
      <c r="USL3" s="620"/>
      <c r="USM3" s="620"/>
      <c r="USN3" s="620"/>
      <c r="USO3" s="620"/>
      <c r="USP3" s="620"/>
      <c r="USQ3" s="620"/>
      <c r="USR3" s="620"/>
      <c r="USS3" s="620"/>
      <c r="UST3" s="620"/>
      <c r="USU3" s="620"/>
      <c r="USV3" s="620"/>
      <c r="USW3" s="620"/>
      <c r="USX3" s="620"/>
      <c r="USY3" s="620"/>
      <c r="USZ3" s="620"/>
      <c r="UTA3" s="620"/>
      <c r="UTB3" s="620"/>
      <c r="UTC3" s="620"/>
      <c r="UTD3" s="620"/>
      <c r="UTE3" s="620"/>
      <c r="UTF3" s="620"/>
      <c r="UTG3" s="620"/>
      <c r="UTH3" s="620"/>
      <c r="UTI3" s="620"/>
      <c r="UTJ3" s="620"/>
      <c r="UTK3" s="620"/>
      <c r="UTL3" s="620"/>
      <c r="UTM3" s="620"/>
      <c r="UTN3" s="620"/>
      <c r="UTO3" s="620"/>
      <c r="UTP3" s="620"/>
      <c r="UTQ3" s="620"/>
      <c r="UTR3" s="620"/>
      <c r="UTS3" s="620"/>
      <c r="UTT3" s="620"/>
      <c r="UTU3" s="620"/>
      <c r="UTV3" s="620"/>
      <c r="UTW3" s="620"/>
      <c r="UTX3" s="620"/>
      <c r="UTY3" s="620"/>
      <c r="UTZ3" s="620"/>
      <c r="UUA3" s="620"/>
      <c r="UUB3" s="620"/>
      <c r="UUC3" s="620"/>
      <c r="UUD3" s="620"/>
      <c r="UUE3" s="620"/>
      <c r="UUF3" s="620"/>
      <c r="UUG3" s="620"/>
      <c r="UUH3" s="620"/>
      <c r="UUI3" s="620"/>
      <c r="UUJ3" s="620"/>
      <c r="UUK3" s="620"/>
      <c r="UUL3" s="620"/>
      <c r="UUM3" s="620"/>
      <c r="UUN3" s="620"/>
      <c r="UUO3" s="620"/>
      <c r="UUP3" s="620"/>
      <c r="UUQ3" s="620"/>
      <c r="UUR3" s="620"/>
      <c r="UUS3" s="620"/>
      <c r="UUT3" s="620"/>
      <c r="UUU3" s="620"/>
      <c r="UUV3" s="620"/>
      <c r="UUW3" s="620"/>
      <c r="UUX3" s="620"/>
      <c r="UUY3" s="620"/>
      <c r="UUZ3" s="620"/>
      <c r="UVA3" s="620"/>
      <c r="UVB3" s="620"/>
      <c r="UVC3" s="620"/>
      <c r="UVD3" s="620"/>
      <c r="UVE3" s="620"/>
      <c r="UVF3" s="620"/>
      <c r="UVG3" s="620"/>
      <c r="UVH3" s="620"/>
      <c r="UVI3" s="620"/>
      <c r="UVJ3" s="620"/>
      <c r="UVK3" s="620"/>
      <c r="UVL3" s="620"/>
      <c r="UVM3" s="620"/>
      <c r="UVN3" s="620"/>
      <c r="UVO3" s="620"/>
      <c r="UVP3" s="620"/>
      <c r="UVQ3" s="620"/>
      <c r="UVR3" s="620"/>
      <c r="UVS3" s="620"/>
      <c r="UVT3" s="620"/>
      <c r="UVU3" s="620"/>
      <c r="UVV3" s="620"/>
      <c r="UVW3" s="620"/>
      <c r="UVX3" s="620"/>
      <c r="UVY3" s="620"/>
      <c r="UVZ3" s="620"/>
      <c r="UWA3" s="620"/>
      <c r="UWB3" s="620"/>
      <c r="UWC3" s="620"/>
      <c r="UWD3" s="620"/>
      <c r="UWE3" s="620"/>
      <c r="UWF3" s="620"/>
      <c r="UWG3" s="620"/>
      <c r="UWH3" s="620"/>
      <c r="UWI3" s="620"/>
      <c r="UWJ3" s="620"/>
      <c r="UWK3" s="620"/>
      <c r="UWL3" s="620"/>
      <c r="UWM3" s="620"/>
      <c r="UWN3" s="620"/>
      <c r="UWO3" s="620"/>
      <c r="UWP3" s="620"/>
      <c r="UWQ3" s="620"/>
      <c r="UWR3" s="620"/>
      <c r="UWS3" s="620"/>
      <c r="UWT3" s="620"/>
      <c r="UWU3" s="620"/>
      <c r="UWV3" s="620"/>
      <c r="UWW3" s="620"/>
      <c r="UWX3" s="620"/>
      <c r="UWY3" s="620"/>
      <c r="UWZ3" s="620"/>
      <c r="UXA3" s="620"/>
      <c r="UXB3" s="620"/>
      <c r="UXC3" s="620"/>
      <c r="UXD3" s="620"/>
      <c r="UXE3" s="620"/>
      <c r="UXF3" s="620"/>
      <c r="UXG3" s="620"/>
      <c r="UXH3" s="620"/>
      <c r="UXI3" s="620"/>
      <c r="UXJ3" s="620"/>
      <c r="UXK3" s="620"/>
      <c r="UXL3" s="620"/>
      <c r="UXM3" s="620"/>
      <c r="UXN3" s="620"/>
      <c r="UXO3" s="620"/>
      <c r="UXP3" s="620"/>
      <c r="UXQ3" s="620"/>
      <c r="UXR3" s="620"/>
      <c r="UXS3" s="620"/>
      <c r="UXT3" s="620"/>
      <c r="UXU3" s="620"/>
      <c r="UXV3" s="620"/>
      <c r="UXW3" s="620"/>
      <c r="UXX3" s="620"/>
      <c r="UXY3" s="620"/>
      <c r="UXZ3" s="620"/>
      <c r="UYA3" s="620"/>
      <c r="UYB3" s="620"/>
      <c r="UYC3" s="620"/>
      <c r="UYD3" s="620"/>
      <c r="UYE3" s="620"/>
      <c r="UYF3" s="620"/>
      <c r="UYG3" s="620"/>
      <c r="UYH3" s="620"/>
      <c r="UYI3" s="620"/>
      <c r="UYJ3" s="620"/>
      <c r="UYK3" s="620"/>
      <c r="UYL3" s="620"/>
      <c r="UYM3" s="620"/>
      <c r="UYN3" s="620"/>
      <c r="UYO3" s="620"/>
      <c r="UYP3" s="620"/>
      <c r="UYQ3" s="620"/>
      <c r="UYR3" s="620"/>
      <c r="UYS3" s="620"/>
      <c r="UYT3" s="620"/>
      <c r="UYU3" s="620"/>
      <c r="UYV3" s="620"/>
      <c r="UYW3" s="620"/>
      <c r="UYX3" s="620"/>
      <c r="UYY3" s="620"/>
      <c r="UYZ3" s="620"/>
      <c r="UZA3" s="620"/>
      <c r="UZB3" s="620"/>
      <c r="UZC3" s="620"/>
      <c r="UZD3" s="620"/>
      <c r="UZE3" s="620"/>
      <c r="UZF3" s="620"/>
      <c r="UZG3" s="620"/>
      <c r="UZH3" s="620"/>
      <c r="UZI3" s="620"/>
      <c r="UZJ3" s="620"/>
      <c r="UZK3" s="620"/>
      <c r="UZL3" s="620"/>
      <c r="UZM3" s="620"/>
      <c r="UZN3" s="620"/>
      <c r="UZO3" s="620"/>
      <c r="UZP3" s="620"/>
      <c r="UZQ3" s="620"/>
      <c r="UZR3" s="620"/>
      <c r="UZS3" s="620"/>
      <c r="UZT3" s="620"/>
      <c r="UZU3" s="620"/>
      <c r="UZV3" s="620"/>
      <c r="UZW3" s="620"/>
      <c r="UZX3" s="620"/>
      <c r="UZY3" s="620"/>
      <c r="UZZ3" s="620"/>
      <c r="VAA3" s="620"/>
      <c r="VAB3" s="620"/>
      <c r="VAC3" s="620"/>
      <c r="VAD3" s="620"/>
      <c r="VAE3" s="620"/>
      <c r="VAF3" s="620"/>
      <c r="VAG3" s="620"/>
      <c r="VAH3" s="620"/>
      <c r="VAI3" s="620"/>
      <c r="VAJ3" s="620"/>
      <c r="VAK3" s="620"/>
      <c r="VAL3" s="620"/>
      <c r="VAM3" s="620"/>
      <c r="VAN3" s="620"/>
      <c r="VAO3" s="620"/>
      <c r="VAP3" s="620"/>
      <c r="VAQ3" s="620"/>
      <c r="VAR3" s="620"/>
      <c r="VAS3" s="620"/>
      <c r="VAT3" s="620"/>
      <c r="VAU3" s="620"/>
      <c r="VAV3" s="620"/>
      <c r="VAW3" s="620"/>
      <c r="VAX3" s="620"/>
      <c r="VAY3" s="620"/>
      <c r="VAZ3" s="620"/>
      <c r="VBA3" s="620"/>
      <c r="VBB3" s="620"/>
      <c r="VBC3" s="620"/>
      <c r="VBD3" s="620"/>
      <c r="VBE3" s="620"/>
      <c r="VBF3" s="620"/>
      <c r="VBG3" s="620"/>
      <c r="VBH3" s="620"/>
      <c r="VBI3" s="620"/>
      <c r="VBJ3" s="620"/>
      <c r="VBK3" s="620"/>
      <c r="VBL3" s="620"/>
      <c r="VBM3" s="620"/>
      <c r="VBN3" s="620"/>
      <c r="VBO3" s="620"/>
      <c r="VBP3" s="620"/>
      <c r="VBQ3" s="620"/>
      <c r="VBR3" s="620"/>
      <c r="VBS3" s="620"/>
      <c r="VBT3" s="620"/>
      <c r="VBU3" s="620"/>
      <c r="VBV3" s="620"/>
      <c r="VBW3" s="620"/>
      <c r="VBX3" s="620"/>
      <c r="VBY3" s="620"/>
      <c r="VBZ3" s="620"/>
      <c r="VCA3" s="620"/>
      <c r="VCB3" s="620"/>
      <c r="VCC3" s="620"/>
      <c r="VCD3" s="620"/>
      <c r="VCE3" s="620"/>
      <c r="VCF3" s="620"/>
      <c r="VCG3" s="620"/>
      <c r="VCH3" s="620"/>
      <c r="VCI3" s="620"/>
      <c r="VCJ3" s="620"/>
      <c r="VCK3" s="620"/>
      <c r="VCL3" s="620"/>
      <c r="VCM3" s="620"/>
      <c r="VCN3" s="620"/>
      <c r="VCO3" s="620"/>
      <c r="VCP3" s="620"/>
      <c r="VCQ3" s="620"/>
      <c r="VCR3" s="620"/>
      <c r="VCS3" s="620"/>
      <c r="VCT3" s="620"/>
      <c r="VCU3" s="620"/>
      <c r="VCV3" s="620"/>
      <c r="VCW3" s="620"/>
      <c r="VCX3" s="620"/>
      <c r="VCY3" s="620"/>
      <c r="VCZ3" s="620"/>
      <c r="VDA3" s="620"/>
      <c r="VDB3" s="620"/>
      <c r="VDC3" s="620"/>
      <c r="VDD3" s="620"/>
      <c r="VDE3" s="620"/>
      <c r="VDF3" s="620"/>
      <c r="VDG3" s="620"/>
      <c r="VDH3" s="620"/>
      <c r="VDI3" s="620"/>
      <c r="VDJ3" s="620"/>
      <c r="VDK3" s="620"/>
      <c r="VDL3" s="620"/>
      <c r="VDM3" s="620"/>
      <c r="VDN3" s="620"/>
      <c r="VDO3" s="620"/>
      <c r="VDP3" s="620"/>
      <c r="VDQ3" s="620"/>
      <c r="VDR3" s="620"/>
      <c r="VDS3" s="620"/>
      <c r="VDT3" s="620"/>
      <c r="VDU3" s="620"/>
      <c r="VDV3" s="620"/>
      <c r="VDW3" s="620"/>
      <c r="VDX3" s="620"/>
      <c r="VDY3" s="620"/>
      <c r="VDZ3" s="620"/>
      <c r="VEA3" s="620"/>
      <c r="VEB3" s="620"/>
      <c r="VEC3" s="620"/>
      <c r="VED3" s="620"/>
      <c r="VEE3" s="620"/>
      <c r="VEF3" s="620"/>
      <c r="VEG3" s="620"/>
      <c r="VEH3" s="620"/>
      <c r="VEI3" s="620"/>
      <c r="VEJ3" s="620"/>
      <c r="VEK3" s="620"/>
      <c r="VEL3" s="620"/>
      <c r="VEM3" s="620"/>
      <c r="VEN3" s="620"/>
      <c r="VEO3" s="620"/>
      <c r="VEP3" s="620"/>
      <c r="VEQ3" s="620"/>
      <c r="VER3" s="620"/>
      <c r="VES3" s="620"/>
      <c r="VET3" s="620"/>
      <c r="VEU3" s="620"/>
      <c r="VEV3" s="620"/>
      <c r="VEW3" s="620"/>
      <c r="VEX3" s="620"/>
      <c r="VEY3" s="620"/>
      <c r="VEZ3" s="620"/>
      <c r="VFA3" s="620"/>
      <c r="VFB3" s="620"/>
      <c r="VFC3" s="620"/>
      <c r="VFD3" s="620"/>
      <c r="VFE3" s="620"/>
      <c r="VFF3" s="620"/>
      <c r="VFG3" s="620"/>
      <c r="VFH3" s="620"/>
      <c r="VFI3" s="620"/>
      <c r="VFJ3" s="620"/>
      <c r="VFK3" s="620"/>
      <c r="VFL3" s="620"/>
      <c r="VFM3" s="620"/>
      <c r="VFN3" s="620"/>
      <c r="VFO3" s="620"/>
      <c r="VFP3" s="620"/>
      <c r="VFQ3" s="620"/>
      <c r="VFR3" s="620"/>
      <c r="VFS3" s="620"/>
      <c r="VFT3" s="620"/>
      <c r="VFU3" s="620"/>
      <c r="VFV3" s="620"/>
      <c r="VFW3" s="620"/>
      <c r="VFX3" s="620"/>
      <c r="VFY3" s="620"/>
      <c r="VFZ3" s="620"/>
      <c r="VGA3" s="620"/>
      <c r="VGB3" s="620"/>
      <c r="VGC3" s="620"/>
      <c r="VGD3" s="620"/>
      <c r="VGE3" s="620"/>
      <c r="VGF3" s="620"/>
      <c r="VGG3" s="620"/>
      <c r="VGH3" s="620"/>
      <c r="VGI3" s="620"/>
      <c r="VGJ3" s="620"/>
      <c r="VGK3" s="620"/>
      <c r="VGL3" s="620"/>
      <c r="VGM3" s="620"/>
      <c r="VGN3" s="620"/>
      <c r="VGO3" s="620"/>
      <c r="VGP3" s="620"/>
      <c r="VGQ3" s="620"/>
      <c r="VGR3" s="620"/>
      <c r="VGS3" s="620"/>
      <c r="VGT3" s="620"/>
      <c r="VGU3" s="620"/>
      <c r="VGV3" s="620"/>
      <c r="VGW3" s="620"/>
      <c r="VGX3" s="620"/>
      <c r="VGY3" s="620"/>
      <c r="VGZ3" s="620"/>
      <c r="VHA3" s="620"/>
      <c r="VHB3" s="620"/>
      <c r="VHC3" s="620"/>
      <c r="VHD3" s="620"/>
      <c r="VHE3" s="620"/>
      <c r="VHF3" s="620"/>
      <c r="VHG3" s="620"/>
      <c r="VHH3" s="620"/>
      <c r="VHI3" s="620"/>
      <c r="VHJ3" s="620"/>
      <c r="VHK3" s="620"/>
      <c r="VHL3" s="620"/>
      <c r="VHM3" s="620"/>
      <c r="VHN3" s="620"/>
      <c r="VHO3" s="620"/>
      <c r="VHP3" s="620"/>
      <c r="VHQ3" s="620"/>
      <c r="VHR3" s="620"/>
      <c r="VHS3" s="620"/>
      <c r="VHT3" s="620"/>
      <c r="VHU3" s="620"/>
      <c r="VHV3" s="620"/>
      <c r="VHW3" s="620"/>
      <c r="VHX3" s="620"/>
      <c r="VHY3" s="620"/>
      <c r="VHZ3" s="620"/>
      <c r="VIA3" s="620"/>
      <c r="VIB3" s="620"/>
      <c r="VIC3" s="620"/>
      <c r="VID3" s="620"/>
      <c r="VIE3" s="620"/>
      <c r="VIF3" s="620"/>
      <c r="VIG3" s="620"/>
      <c r="VIH3" s="620"/>
      <c r="VII3" s="620"/>
      <c r="VIJ3" s="620"/>
      <c r="VIK3" s="620"/>
      <c r="VIL3" s="620"/>
      <c r="VIM3" s="620"/>
      <c r="VIN3" s="620"/>
      <c r="VIO3" s="620"/>
      <c r="VIP3" s="620"/>
      <c r="VIQ3" s="620"/>
      <c r="VIR3" s="620"/>
      <c r="VIS3" s="620"/>
      <c r="VIT3" s="620"/>
      <c r="VIU3" s="620"/>
      <c r="VIV3" s="620"/>
      <c r="VIW3" s="620"/>
      <c r="VIX3" s="620"/>
      <c r="VIY3" s="620"/>
      <c r="VIZ3" s="620"/>
      <c r="VJA3" s="620"/>
      <c r="VJB3" s="620"/>
      <c r="VJC3" s="620"/>
      <c r="VJD3" s="620"/>
      <c r="VJE3" s="620"/>
      <c r="VJF3" s="620"/>
      <c r="VJG3" s="620"/>
      <c r="VJH3" s="620"/>
      <c r="VJI3" s="620"/>
      <c r="VJJ3" s="620"/>
      <c r="VJK3" s="620"/>
      <c r="VJL3" s="620"/>
      <c r="VJM3" s="620"/>
      <c r="VJN3" s="620"/>
      <c r="VJO3" s="620"/>
      <c r="VJP3" s="620"/>
      <c r="VJQ3" s="620"/>
      <c r="VJR3" s="620"/>
      <c r="VJS3" s="620"/>
      <c r="VJT3" s="620"/>
      <c r="VJU3" s="620"/>
      <c r="VJV3" s="620"/>
      <c r="VJW3" s="620"/>
      <c r="VJX3" s="620"/>
      <c r="VJY3" s="620"/>
      <c r="VJZ3" s="620"/>
      <c r="VKA3" s="620"/>
      <c r="VKB3" s="620"/>
      <c r="VKC3" s="620"/>
      <c r="VKD3" s="620"/>
      <c r="VKE3" s="620"/>
      <c r="VKF3" s="620"/>
      <c r="VKG3" s="620"/>
      <c r="VKH3" s="620"/>
      <c r="VKI3" s="620"/>
      <c r="VKJ3" s="620"/>
      <c r="VKK3" s="620"/>
      <c r="VKL3" s="620"/>
      <c r="VKM3" s="620"/>
      <c r="VKN3" s="620"/>
      <c r="VKO3" s="620"/>
      <c r="VKP3" s="620"/>
      <c r="VKQ3" s="620"/>
      <c r="VKR3" s="620"/>
      <c r="VKS3" s="620"/>
      <c r="VKT3" s="620"/>
      <c r="VKU3" s="620"/>
      <c r="VKV3" s="620"/>
      <c r="VKW3" s="620"/>
      <c r="VKX3" s="620"/>
      <c r="VKY3" s="620"/>
      <c r="VKZ3" s="620"/>
      <c r="VLA3" s="620"/>
      <c r="VLB3" s="620"/>
      <c r="VLC3" s="620"/>
      <c r="VLD3" s="620"/>
      <c r="VLE3" s="620"/>
      <c r="VLF3" s="620"/>
      <c r="VLG3" s="620"/>
      <c r="VLH3" s="620"/>
      <c r="VLI3" s="620"/>
      <c r="VLJ3" s="620"/>
      <c r="VLK3" s="620"/>
      <c r="VLL3" s="620"/>
      <c r="VLM3" s="620"/>
      <c r="VLN3" s="620"/>
      <c r="VLO3" s="620"/>
      <c r="VLP3" s="620"/>
      <c r="VLQ3" s="620"/>
      <c r="VLR3" s="620"/>
      <c r="VLS3" s="620"/>
      <c r="VLT3" s="620"/>
      <c r="VLU3" s="620"/>
      <c r="VLV3" s="620"/>
      <c r="VLW3" s="620"/>
      <c r="VLX3" s="620"/>
      <c r="VLY3" s="620"/>
      <c r="VLZ3" s="620"/>
      <c r="VMA3" s="620"/>
      <c r="VMB3" s="620"/>
      <c r="VMC3" s="620"/>
      <c r="VMD3" s="620"/>
      <c r="VME3" s="620"/>
      <c r="VMF3" s="620"/>
      <c r="VMG3" s="620"/>
      <c r="VMH3" s="620"/>
      <c r="VMI3" s="620"/>
      <c r="VMJ3" s="620"/>
      <c r="VMK3" s="620"/>
      <c r="VML3" s="620"/>
      <c r="VMM3" s="620"/>
      <c r="VMN3" s="620"/>
      <c r="VMO3" s="620"/>
      <c r="VMP3" s="620"/>
      <c r="VMQ3" s="620"/>
      <c r="VMR3" s="620"/>
      <c r="VMS3" s="620"/>
      <c r="VMT3" s="620"/>
      <c r="VMU3" s="620"/>
      <c r="VMV3" s="620"/>
      <c r="VMW3" s="620"/>
      <c r="VMX3" s="620"/>
      <c r="VMY3" s="620"/>
      <c r="VMZ3" s="620"/>
      <c r="VNA3" s="620"/>
      <c r="VNB3" s="620"/>
      <c r="VNC3" s="620"/>
      <c r="VND3" s="620"/>
      <c r="VNE3" s="620"/>
      <c r="VNF3" s="620"/>
      <c r="VNG3" s="620"/>
      <c r="VNH3" s="620"/>
      <c r="VNI3" s="620"/>
      <c r="VNJ3" s="620"/>
      <c r="VNK3" s="620"/>
      <c r="VNL3" s="620"/>
      <c r="VNM3" s="620"/>
      <c r="VNN3" s="620"/>
      <c r="VNO3" s="620"/>
      <c r="VNP3" s="620"/>
      <c r="VNQ3" s="620"/>
      <c r="VNR3" s="620"/>
      <c r="VNS3" s="620"/>
      <c r="VNT3" s="620"/>
      <c r="VNU3" s="620"/>
      <c r="VNV3" s="620"/>
      <c r="VNW3" s="620"/>
      <c r="VNX3" s="620"/>
      <c r="VNY3" s="620"/>
      <c r="VNZ3" s="620"/>
      <c r="VOA3" s="620"/>
      <c r="VOB3" s="620"/>
      <c r="VOC3" s="620"/>
      <c r="VOD3" s="620"/>
      <c r="VOE3" s="620"/>
      <c r="VOF3" s="620"/>
      <c r="VOG3" s="620"/>
      <c r="VOH3" s="620"/>
      <c r="VOI3" s="620"/>
      <c r="VOJ3" s="620"/>
      <c r="VOK3" s="620"/>
      <c r="VOL3" s="620"/>
      <c r="VOM3" s="620"/>
      <c r="VON3" s="620"/>
      <c r="VOO3" s="620"/>
      <c r="VOP3" s="620"/>
      <c r="VOQ3" s="620"/>
      <c r="VOR3" s="620"/>
      <c r="VOS3" s="620"/>
      <c r="VOT3" s="620"/>
      <c r="VOU3" s="620"/>
      <c r="VOV3" s="620"/>
      <c r="VOW3" s="620"/>
      <c r="VOX3" s="620"/>
      <c r="VOY3" s="620"/>
      <c r="VOZ3" s="620"/>
      <c r="VPA3" s="620"/>
      <c r="VPB3" s="620"/>
      <c r="VPC3" s="620"/>
      <c r="VPD3" s="620"/>
      <c r="VPE3" s="620"/>
      <c r="VPF3" s="620"/>
      <c r="VPG3" s="620"/>
      <c r="VPH3" s="620"/>
      <c r="VPI3" s="620"/>
      <c r="VPJ3" s="620"/>
      <c r="VPK3" s="620"/>
      <c r="VPL3" s="620"/>
      <c r="VPM3" s="620"/>
      <c r="VPN3" s="620"/>
      <c r="VPO3" s="620"/>
      <c r="VPP3" s="620"/>
      <c r="VPQ3" s="620"/>
      <c r="VPR3" s="620"/>
      <c r="VPS3" s="620"/>
      <c r="VPT3" s="620"/>
      <c r="VPU3" s="620"/>
      <c r="VPV3" s="620"/>
      <c r="VPW3" s="620"/>
      <c r="VPX3" s="620"/>
      <c r="VPY3" s="620"/>
      <c r="VPZ3" s="620"/>
      <c r="VQA3" s="620"/>
      <c r="VQB3" s="620"/>
      <c r="VQC3" s="620"/>
      <c r="VQD3" s="620"/>
      <c r="VQE3" s="620"/>
      <c r="VQF3" s="620"/>
      <c r="VQG3" s="620"/>
      <c r="VQH3" s="620"/>
      <c r="VQI3" s="620"/>
      <c r="VQJ3" s="620"/>
      <c r="VQK3" s="620"/>
      <c r="VQL3" s="620"/>
      <c r="VQM3" s="620"/>
      <c r="VQN3" s="620"/>
      <c r="VQO3" s="620"/>
      <c r="VQP3" s="620"/>
      <c r="VQQ3" s="620"/>
      <c r="VQR3" s="620"/>
      <c r="VQS3" s="620"/>
      <c r="VQT3" s="620"/>
      <c r="VQU3" s="620"/>
      <c r="VQV3" s="620"/>
      <c r="VQW3" s="620"/>
      <c r="VQX3" s="620"/>
      <c r="VQY3" s="620"/>
      <c r="VQZ3" s="620"/>
      <c r="VRA3" s="620"/>
      <c r="VRB3" s="620"/>
      <c r="VRC3" s="620"/>
      <c r="VRD3" s="620"/>
      <c r="VRE3" s="620"/>
      <c r="VRF3" s="620"/>
      <c r="VRG3" s="620"/>
      <c r="VRH3" s="620"/>
      <c r="VRI3" s="620"/>
      <c r="VRJ3" s="620"/>
      <c r="VRK3" s="620"/>
      <c r="VRL3" s="620"/>
      <c r="VRM3" s="620"/>
      <c r="VRN3" s="620"/>
      <c r="VRO3" s="620"/>
      <c r="VRP3" s="620"/>
      <c r="VRQ3" s="620"/>
      <c r="VRR3" s="620"/>
      <c r="VRS3" s="620"/>
      <c r="VRT3" s="620"/>
      <c r="VRU3" s="620"/>
      <c r="VRV3" s="620"/>
      <c r="VRW3" s="620"/>
      <c r="VRX3" s="620"/>
      <c r="VRY3" s="620"/>
      <c r="VRZ3" s="620"/>
      <c r="VSA3" s="620"/>
      <c r="VSB3" s="620"/>
      <c r="VSC3" s="620"/>
      <c r="VSD3" s="620"/>
      <c r="VSE3" s="620"/>
      <c r="VSF3" s="620"/>
      <c r="VSG3" s="620"/>
      <c r="VSH3" s="620"/>
      <c r="VSI3" s="620"/>
      <c r="VSJ3" s="620"/>
      <c r="VSK3" s="620"/>
      <c r="VSL3" s="620"/>
      <c r="VSM3" s="620"/>
      <c r="VSN3" s="620"/>
      <c r="VSO3" s="620"/>
      <c r="VSP3" s="620"/>
      <c r="VSQ3" s="620"/>
      <c r="VSR3" s="620"/>
      <c r="VSS3" s="620"/>
      <c r="VST3" s="620"/>
      <c r="VSU3" s="620"/>
      <c r="VSV3" s="620"/>
      <c r="VSW3" s="620"/>
      <c r="VSX3" s="620"/>
      <c r="VSY3" s="620"/>
      <c r="VSZ3" s="620"/>
      <c r="VTA3" s="620"/>
      <c r="VTB3" s="620"/>
      <c r="VTC3" s="620"/>
      <c r="VTD3" s="620"/>
      <c r="VTE3" s="620"/>
      <c r="VTF3" s="620"/>
      <c r="VTG3" s="620"/>
      <c r="VTH3" s="620"/>
      <c r="VTI3" s="620"/>
      <c r="VTJ3" s="620"/>
      <c r="VTK3" s="620"/>
      <c r="VTL3" s="620"/>
      <c r="VTM3" s="620"/>
      <c r="VTN3" s="620"/>
      <c r="VTO3" s="620"/>
      <c r="VTP3" s="620"/>
      <c r="VTQ3" s="620"/>
      <c r="VTR3" s="620"/>
      <c r="VTS3" s="620"/>
      <c r="VTT3" s="620"/>
      <c r="VTU3" s="620"/>
      <c r="VTV3" s="620"/>
      <c r="VTW3" s="620"/>
      <c r="VTX3" s="620"/>
      <c r="VTY3" s="620"/>
      <c r="VTZ3" s="620"/>
      <c r="VUA3" s="620"/>
      <c r="VUB3" s="620"/>
      <c r="VUC3" s="620"/>
      <c r="VUD3" s="620"/>
      <c r="VUE3" s="620"/>
      <c r="VUF3" s="620"/>
      <c r="VUG3" s="620"/>
      <c r="VUH3" s="620"/>
      <c r="VUI3" s="620"/>
      <c r="VUJ3" s="620"/>
      <c r="VUK3" s="620"/>
      <c r="VUL3" s="620"/>
      <c r="VUM3" s="620"/>
      <c r="VUN3" s="620"/>
      <c r="VUO3" s="620"/>
      <c r="VUP3" s="620"/>
      <c r="VUQ3" s="620"/>
      <c r="VUR3" s="620"/>
      <c r="VUS3" s="620"/>
      <c r="VUT3" s="620"/>
      <c r="VUU3" s="620"/>
      <c r="VUV3" s="620"/>
      <c r="VUW3" s="620"/>
      <c r="VUX3" s="620"/>
      <c r="VUY3" s="620"/>
      <c r="VUZ3" s="620"/>
      <c r="VVA3" s="620"/>
      <c r="VVB3" s="620"/>
      <c r="VVC3" s="620"/>
      <c r="VVD3" s="620"/>
      <c r="VVE3" s="620"/>
      <c r="VVF3" s="620"/>
      <c r="VVG3" s="620"/>
      <c r="VVH3" s="620"/>
      <c r="VVI3" s="620"/>
      <c r="VVJ3" s="620"/>
      <c r="VVK3" s="620"/>
      <c r="VVL3" s="620"/>
      <c r="VVM3" s="620"/>
      <c r="VVN3" s="620"/>
      <c r="VVO3" s="620"/>
      <c r="VVP3" s="620"/>
      <c r="VVQ3" s="620"/>
      <c r="VVR3" s="620"/>
      <c r="VVS3" s="620"/>
      <c r="VVT3" s="620"/>
      <c r="VVU3" s="620"/>
      <c r="VVV3" s="620"/>
      <c r="VVW3" s="620"/>
      <c r="VVX3" s="620"/>
      <c r="VVY3" s="620"/>
      <c r="VVZ3" s="620"/>
      <c r="VWA3" s="620"/>
      <c r="VWB3" s="620"/>
      <c r="VWC3" s="620"/>
      <c r="VWD3" s="620"/>
      <c r="VWE3" s="620"/>
      <c r="VWF3" s="620"/>
      <c r="VWG3" s="620"/>
      <c r="VWH3" s="620"/>
      <c r="VWI3" s="620"/>
      <c r="VWJ3" s="620"/>
      <c r="VWK3" s="620"/>
      <c r="VWL3" s="620"/>
      <c r="VWM3" s="620"/>
      <c r="VWN3" s="620"/>
      <c r="VWO3" s="620"/>
      <c r="VWP3" s="620"/>
      <c r="VWQ3" s="620"/>
      <c r="VWR3" s="620"/>
      <c r="VWS3" s="620"/>
      <c r="VWT3" s="620"/>
      <c r="VWU3" s="620"/>
      <c r="VWV3" s="620"/>
      <c r="VWW3" s="620"/>
      <c r="VWX3" s="620"/>
      <c r="VWY3" s="620"/>
      <c r="VWZ3" s="620"/>
      <c r="VXA3" s="620"/>
      <c r="VXB3" s="620"/>
      <c r="VXC3" s="620"/>
      <c r="VXD3" s="620"/>
      <c r="VXE3" s="620"/>
      <c r="VXF3" s="620"/>
      <c r="VXG3" s="620"/>
      <c r="VXH3" s="620"/>
      <c r="VXI3" s="620"/>
      <c r="VXJ3" s="620"/>
      <c r="VXK3" s="620"/>
      <c r="VXL3" s="620"/>
      <c r="VXM3" s="620"/>
      <c r="VXN3" s="620"/>
      <c r="VXO3" s="620"/>
      <c r="VXP3" s="620"/>
      <c r="VXQ3" s="620"/>
      <c r="VXR3" s="620"/>
      <c r="VXS3" s="620"/>
      <c r="VXT3" s="620"/>
      <c r="VXU3" s="620"/>
      <c r="VXV3" s="620"/>
      <c r="VXW3" s="620"/>
      <c r="VXX3" s="620"/>
      <c r="VXY3" s="620"/>
      <c r="VXZ3" s="620"/>
      <c r="VYA3" s="620"/>
      <c r="VYB3" s="620"/>
      <c r="VYC3" s="620"/>
      <c r="VYD3" s="620"/>
      <c r="VYE3" s="620"/>
      <c r="VYF3" s="620"/>
      <c r="VYG3" s="620"/>
      <c r="VYH3" s="620"/>
      <c r="VYI3" s="620"/>
      <c r="VYJ3" s="620"/>
      <c r="VYK3" s="620"/>
      <c r="VYL3" s="620"/>
      <c r="VYM3" s="620"/>
      <c r="VYN3" s="620"/>
      <c r="VYO3" s="620"/>
      <c r="VYP3" s="620"/>
      <c r="VYQ3" s="620"/>
      <c r="VYR3" s="620"/>
      <c r="VYS3" s="620"/>
      <c r="VYT3" s="620"/>
      <c r="VYU3" s="620"/>
      <c r="VYV3" s="620"/>
      <c r="VYW3" s="620"/>
      <c r="VYX3" s="620"/>
      <c r="VYY3" s="620"/>
      <c r="VYZ3" s="620"/>
      <c r="VZA3" s="620"/>
      <c r="VZB3" s="620"/>
      <c r="VZC3" s="620"/>
      <c r="VZD3" s="620"/>
      <c r="VZE3" s="620"/>
      <c r="VZF3" s="620"/>
      <c r="VZG3" s="620"/>
      <c r="VZH3" s="620"/>
      <c r="VZI3" s="620"/>
      <c r="VZJ3" s="620"/>
      <c r="VZK3" s="620"/>
      <c r="VZL3" s="620"/>
      <c r="VZM3" s="620"/>
      <c r="VZN3" s="620"/>
      <c r="VZO3" s="620"/>
      <c r="VZP3" s="620"/>
      <c r="VZQ3" s="620"/>
      <c r="VZR3" s="620"/>
      <c r="VZS3" s="620"/>
      <c r="VZT3" s="620"/>
      <c r="VZU3" s="620"/>
      <c r="VZV3" s="620"/>
      <c r="VZW3" s="620"/>
      <c r="VZX3" s="620"/>
      <c r="VZY3" s="620"/>
      <c r="VZZ3" s="620"/>
      <c r="WAA3" s="620"/>
      <c r="WAB3" s="620"/>
      <c r="WAC3" s="620"/>
      <c r="WAD3" s="620"/>
      <c r="WAE3" s="620"/>
      <c r="WAF3" s="620"/>
      <c r="WAG3" s="620"/>
      <c r="WAH3" s="620"/>
      <c r="WAI3" s="620"/>
      <c r="WAJ3" s="620"/>
      <c r="WAK3" s="620"/>
      <c r="WAL3" s="620"/>
      <c r="WAM3" s="620"/>
      <c r="WAN3" s="620"/>
      <c r="WAO3" s="620"/>
      <c r="WAP3" s="620"/>
      <c r="WAQ3" s="620"/>
      <c r="WAR3" s="620"/>
      <c r="WAS3" s="620"/>
      <c r="WAT3" s="620"/>
      <c r="WAU3" s="620"/>
      <c r="WAV3" s="620"/>
      <c r="WAW3" s="620"/>
      <c r="WAX3" s="620"/>
      <c r="WAY3" s="620"/>
      <c r="WAZ3" s="620"/>
      <c r="WBA3" s="620"/>
      <c r="WBB3" s="620"/>
      <c r="WBC3" s="620"/>
      <c r="WBD3" s="620"/>
      <c r="WBE3" s="620"/>
      <c r="WBF3" s="620"/>
      <c r="WBG3" s="620"/>
      <c r="WBH3" s="620"/>
      <c r="WBI3" s="620"/>
      <c r="WBJ3" s="620"/>
      <c r="WBK3" s="620"/>
      <c r="WBL3" s="620"/>
      <c r="WBM3" s="620"/>
      <c r="WBN3" s="620"/>
      <c r="WBO3" s="620"/>
      <c r="WBP3" s="620"/>
      <c r="WBQ3" s="620"/>
      <c r="WBR3" s="620"/>
      <c r="WBS3" s="620"/>
      <c r="WBT3" s="620"/>
      <c r="WBU3" s="620"/>
      <c r="WBV3" s="620"/>
      <c r="WBW3" s="620"/>
      <c r="WBX3" s="620"/>
      <c r="WBY3" s="620"/>
      <c r="WBZ3" s="620"/>
      <c r="WCA3" s="620"/>
      <c r="WCB3" s="620"/>
      <c r="WCC3" s="620"/>
      <c r="WCD3" s="620"/>
      <c r="WCE3" s="620"/>
      <c r="WCF3" s="620"/>
      <c r="WCG3" s="620"/>
      <c r="WCH3" s="620"/>
      <c r="WCI3" s="620"/>
      <c r="WCJ3" s="620"/>
      <c r="WCK3" s="620"/>
      <c r="WCL3" s="620"/>
      <c r="WCM3" s="620"/>
      <c r="WCN3" s="620"/>
      <c r="WCO3" s="620"/>
      <c r="WCP3" s="620"/>
      <c r="WCQ3" s="620"/>
      <c r="WCR3" s="620"/>
      <c r="WCS3" s="620"/>
      <c r="WCT3" s="620"/>
      <c r="WCU3" s="620"/>
      <c r="WCV3" s="620"/>
      <c r="WCW3" s="620"/>
      <c r="WCX3" s="620"/>
      <c r="WCY3" s="620"/>
      <c r="WCZ3" s="620"/>
      <c r="WDA3" s="620"/>
      <c r="WDB3" s="620"/>
      <c r="WDC3" s="620"/>
      <c r="WDD3" s="620"/>
      <c r="WDE3" s="620"/>
      <c r="WDF3" s="620"/>
      <c r="WDG3" s="620"/>
      <c r="WDH3" s="620"/>
      <c r="WDI3" s="620"/>
      <c r="WDJ3" s="620"/>
      <c r="WDK3" s="620"/>
      <c r="WDL3" s="620"/>
      <c r="WDM3" s="620"/>
      <c r="WDN3" s="620"/>
      <c r="WDO3" s="620"/>
      <c r="WDP3" s="620"/>
      <c r="WDQ3" s="620"/>
      <c r="WDR3" s="620"/>
      <c r="WDS3" s="620"/>
      <c r="WDT3" s="620"/>
      <c r="WDU3" s="620"/>
      <c r="WDV3" s="620"/>
      <c r="WDW3" s="620"/>
      <c r="WDX3" s="620"/>
      <c r="WDY3" s="620"/>
      <c r="WDZ3" s="620"/>
      <c r="WEA3" s="620"/>
      <c r="WEB3" s="620"/>
      <c r="WEC3" s="620"/>
      <c r="WED3" s="620"/>
      <c r="WEE3" s="620"/>
      <c r="WEF3" s="620"/>
      <c r="WEG3" s="620"/>
      <c r="WEH3" s="620"/>
      <c r="WEI3" s="620"/>
      <c r="WEJ3" s="620"/>
      <c r="WEK3" s="620"/>
      <c r="WEL3" s="620"/>
      <c r="WEM3" s="620"/>
      <c r="WEN3" s="620"/>
      <c r="WEO3" s="620"/>
      <c r="WEP3" s="620"/>
      <c r="WEQ3" s="620"/>
      <c r="WER3" s="620"/>
      <c r="WES3" s="620"/>
      <c r="WET3" s="620"/>
      <c r="WEU3" s="620"/>
      <c r="WEV3" s="620"/>
      <c r="WEW3" s="620"/>
      <c r="WEX3" s="620"/>
      <c r="WEY3" s="620"/>
      <c r="WEZ3" s="620"/>
      <c r="WFA3" s="620"/>
      <c r="WFB3" s="620"/>
      <c r="WFC3" s="620"/>
      <c r="WFD3" s="620"/>
      <c r="WFE3" s="620"/>
      <c r="WFF3" s="620"/>
      <c r="WFG3" s="620"/>
      <c r="WFH3" s="620"/>
      <c r="WFI3" s="620"/>
      <c r="WFJ3" s="620"/>
      <c r="WFK3" s="620"/>
      <c r="WFL3" s="620"/>
      <c r="WFM3" s="620"/>
      <c r="WFN3" s="620"/>
      <c r="WFO3" s="620"/>
      <c r="WFP3" s="620"/>
      <c r="WFQ3" s="620"/>
      <c r="WFR3" s="620"/>
      <c r="WFS3" s="620"/>
      <c r="WFT3" s="620"/>
      <c r="WFU3" s="620"/>
      <c r="WFV3" s="620"/>
      <c r="WFW3" s="620"/>
      <c r="WFX3" s="620"/>
      <c r="WFY3" s="620"/>
      <c r="WFZ3" s="620"/>
      <c r="WGA3" s="620"/>
      <c r="WGB3" s="620"/>
      <c r="WGC3" s="620"/>
      <c r="WGD3" s="620"/>
      <c r="WGE3" s="620"/>
      <c r="WGF3" s="620"/>
      <c r="WGG3" s="620"/>
      <c r="WGH3" s="620"/>
      <c r="WGI3" s="620"/>
      <c r="WGJ3" s="620"/>
      <c r="WGK3" s="620"/>
      <c r="WGL3" s="620"/>
      <c r="WGM3" s="620"/>
      <c r="WGN3" s="620"/>
      <c r="WGO3" s="620"/>
      <c r="WGP3" s="620"/>
      <c r="WGQ3" s="620"/>
      <c r="WGR3" s="620"/>
      <c r="WGS3" s="620"/>
      <c r="WGT3" s="620"/>
      <c r="WGU3" s="620"/>
      <c r="WGV3" s="620"/>
      <c r="WGW3" s="620"/>
      <c r="WGX3" s="620"/>
      <c r="WGY3" s="620"/>
      <c r="WGZ3" s="620"/>
      <c r="WHA3" s="620"/>
      <c r="WHB3" s="620"/>
      <c r="WHC3" s="620"/>
      <c r="WHD3" s="620"/>
      <c r="WHE3" s="620"/>
      <c r="WHF3" s="620"/>
      <c r="WHG3" s="620"/>
      <c r="WHH3" s="620"/>
      <c r="WHI3" s="620"/>
      <c r="WHJ3" s="620"/>
      <c r="WHK3" s="620"/>
      <c r="WHL3" s="620"/>
      <c r="WHM3" s="620"/>
      <c r="WHN3" s="620"/>
      <c r="WHO3" s="620"/>
      <c r="WHP3" s="620"/>
      <c r="WHQ3" s="620"/>
      <c r="WHR3" s="620"/>
      <c r="WHS3" s="620"/>
      <c r="WHT3" s="620"/>
      <c r="WHU3" s="620"/>
      <c r="WHV3" s="620"/>
      <c r="WHW3" s="620"/>
      <c r="WHX3" s="620"/>
      <c r="WHY3" s="620"/>
      <c r="WHZ3" s="620"/>
      <c r="WIA3" s="620"/>
      <c r="WIB3" s="620"/>
      <c r="WIC3" s="620"/>
      <c r="WID3" s="620"/>
      <c r="WIE3" s="620"/>
      <c r="WIF3" s="620"/>
      <c r="WIG3" s="620"/>
      <c r="WIH3" s="620"/>
      <c r="WII3" s="620"/>
      <c r="WIJ3" s="620"/>
      <c r="WIK3" s="620"/>
      <c r="WIL3" s="620"/>
      <c r="WIM3" s="620"/>
      <c r="WIN3" s="620"/>
      <c r="WIO3" s="620"/>
      <c r="WIP3" s="620"/>
      <c r="WIQ3" s="620"/>
      <c r="WIR3" s="620"/>
      <c r="WIS3" s="620"/>
      <c r="WIT3" s="620"/>
      <c r="WIU3" s="620"/>
      <c r="WIV3" s="620"/>
      <c r="WIW3" s="620"/>
      <c r="WIX3" s="620"/>
      <c r="WIY3" s="620"/>
      <c r="WIZ3" s="620"/>
      <c r="WJA3" s="620"/>
      <c r="WJB3" s="620"/>
      <c r="WJC3" s="620"/>
      <c r="WJD3" s="620"/>
      <c r="WJE3" s="620"/>
      <c r="WJF3" s="620"/>
      <c r="WJG3" s="620"/>
      <c r="WJH3" s="620"/>
      <c r="WJI3" s="620"/>
      <c r="WJJ3" s="620"/>
      <c r="WJK3" s="620"/>
      <c r="WJL3" s="620"/>
      <c r="WJM3" s="620"/>
      <c r="WJN3" s="620"/>
      <c r="WJO3" s="620"/>
      <c r="WJP3" s="620"/>
      <c r="WJQ3" s="620"/>
      <c r="WJR3" s="620"/>
      <c r="WJS3" s="620"/>
      <c r="WJT3" s="620"/>
      <c r="WJU3" s="620"/>
      <c r="WJV3" s="620"/>
      <c r="WJW3" s="620"/>
      <c r="WJX3" s="620"/>
      <c r="WJY3" s="620"/>
      <c r="WJZ3" s="620"/>
      <c r="WKA3" s="620"/>
      <c r="WKB3" s="620"/>
      <c r="WKC3" s="620"/>
      <c r="WKD3" s="620"/>
      <c r="WKE3" s="620"/>
      <c r="WKF3" s="620"/>
      <c r="WKG3" s="620"/>
      <c r="WKH3" s="620"/>
      <c r="WKI3" s="620"/>
      <c r="WKJ3" s="620"/>
      <c r="WKK3" s="620"/>
      <c r="WKL3" s="620"/>
      <c r="WKM3" s="620"/>
      <c r="WKN3" s="620"/>
      <c r="WKO3" s="620"/>
      <c r="WKP3" s="620"/>
      <c r="WKQ3" s="620"/>
      <c r="WKR3" s="620"/>
      <c r="WKS3" s="620"/>
      <c r="WKT3" s="620"/>
      <c r="WKU3" s="620"/>
      <c r="WKV3" s="620"/>
      <c r="WKW3" s="620"/>
      <c r="WKX3" s="620"/>
      <c r="WKY3" s="620"/>
      <c r="WKZ3" s="620"/>
      <c r="WLA3" s="620"/>
      <c r="WLB3" s="620"/>
      <c r="WLC3" s="620"/>
      <c r="WLD3" s="620"/>
      <c r="WLE3" s="620"/>
      <c r="WLF3" s="620"/>
      <c r="WLG3" s="620"/>
      <c r="WLH3" s="620"/>
      <c r="WLI3" s="620"/>
      <c r="WLJ3" s="620"/>
      <c r="WLK3" s="620"/>
      <c r="WLL3" s="620"/>
      <c r="WLM3" s="620"/>
      <c r="WLN3" s="620"/>
      <c r="WLO3" s="620"/>
      <c r="WLP3" s="620"/>
      <c r="WLQ3" s="620"/>
      <c r="WLR3" s="620"/>
      <c r="WLS3" s="620"/>
      <c r="WLT3" s="620"/>
      <c r="WLU3" s="620"/>
      <c r="WLV3" s="620"/>
      <c r="WLW3" s="620"/>
      <c r="WLX3" s="620"/>
      <c r="WLY3" s="620"/>
      <c r="WLZ3" s="620"/>
      <c r="WMA3" s="620"/>
      <c r="WMB3" s="620"/>
      <c r="WMC3" s="620"/>
      <c r="WMD3" s="620"/>
      <c r="WME3" s="620"/>
      <c r="WMF3" s="620"/>
      <c r="WMG3" s="620"/>
      <c r="WMH3" s="620"/>
      <c r="WMI3" s="620"/>
      <c r="WMJ3" s="620"/>
      <c r="WMK3" s="620"/>
      <c r="WML3" s="620"/>
      <c r="WMM3" s="620"/>
      <c r="WMN3" s="620"/>
      <c r="WMO3" s="620"/>
      <c r="WMP3" s="620"/>
      <c r="WMQ3" s="620"/>
      <c r="WMR3" s="620"/>
      <c r="WMS3" s="620"/>
      <c r="WMT3" s="620"/>
      <c r="WMU3" s="620"/>
      <c r="WMV3" s="620"/>
      <c r="WMW3" s="620"/>
      <c r="WMX3" s="620"/>
      <c r="WMY3" s="620"/>
      <c r="WMZ3" s="620"/>
      <c r="WNA3" s="620"/>
      <c r="WNB3" s="620"/>
      <c r="WNC3" s="620"/>
      <c r="WND3" s="620"/>
      <c r="WNE3" s="620"/>
      <c r="WNF3" s="620"/>
      <c r="WNG3" s="620"/>
      <c r="WNH3" s="620"/>
      <c r="WNI3" s="620"/>
      <c r="WNJ3" s="620"/>
      <c r="WNK3" s="620"/>
      <c r="WNL3" s="620"/>
      <c r="WNM3" s="620"/>
      <c r="WNN3" s="620"/>
      <c r="WNO3" s="620"/>
      <c r="WNP3" s="620"/>
      <c r="WNQ3" s="620"/>
      <c r="WNR3" s="620"/>
      <c r="WNS3" s="620"/>
      <c r="WNT3" s="620"/>
      <c r="WNU3" s="620"/>
      <c r="WNV3" s="620"/>
      <c r="WNW3" s="620"/>
      <c r="WNX3" s="620"/>
      <c r="WNY3" s="620"/>
      <c r="WNZ3" s="620"/>
      <c r="WOA3" s="620"/>
      <c r="WOB3" s="620"/>
      <c r="WOC3" s="620"/>
      <c r="WOD3" s="620"/>
      <c r="WOE3" s="620"/>
      <c r="WOF3" s="620"/>
      <c r="WOG3" s="620"/>
      <c r="WOH3" s="620"/>
      <c r="WOI3" s="620"/>
      <c r="WOJ3" s="620"/>
      <c r="WOK3" s="620"/>
      <c r="WOL3" s="620"/>
      <c r="WOM3" s="620"/>
      <c r="WON3" s="620"/>
      <c r="WOO3" s="620"/>
      <c r="WOP3" s="620"/>
      <c r="WOQ3" s="620"/>
      <c r="WOR3" s="620"/>
      <c r="WOS3" s="620"/>
      <c r="WOT3" s="620"/>
      <c r="WOU3" s="620"/>
      <c r="WOV3" s="620"/>
      <c r="WOW3" s="620"/>
      <c r="WOX3" s="620"/>
      <c r="WOY3" s="620"/>
      <c r="WOZ3" s="620"/>
      <c r="WPA3" s="620"/>
      <c r="WPB3" s="620"/>
      <c r="WPC3" s="620"/>
      <c r="WPD3" s="620"/>
      <c r="WPE3" s="620"/>
      <c r="WPF3" s="620"/>
      <c r="WPG3" s="620"/>
      <c r="WPH3" s="620"/>
      <c r="WPI3" s="620"/>
      <c r="WPJ3" s="620"/>
      <c r="WPK3" s="620"/>
      <c r="WPL3" s="620"/>
      <c r="WPM3" s="620"/>
      <c r="WPN3" s="620"/>
      <c r="WPO3" s="620"/>
      <c r="WPP3" s="620"/>
      <c r="WPQ3" s="620"/>
      <c r="WPR3" s="620"/>
      <c r="WPS3" s="620"/>
      <c r="WPT3" s="620"/>
      <c r="WPU3" s="620"/>
      <c r="WPV3" s="620"/>
      <c r="WPW3" s="620"/>
      <c r="WPX3" s="620"/>
      <c r="WPY3" s="620"/>
      <c r="WPZ3" s="620"/>
      <c r="WQA3" s="620"/>
      <c r="WQB3" s="620"/>
      <c r="WQC3" s="620"/>
      <c r="WQD3" s="620"/>
      <c r="WQE3" s="620"/>
      <c r="WQF3" s="620"/>
      <c r="WQG3" s="620"/>
      <c r="WQH3" s="620"/>
      <c r="WQI3" s="620"/>
      <c r="WQJ3" s="620"/>
      <c r="WQK3" s="620"/>
      <c r="WQL3" s="620"/>
      <c r="WQM3" s="620"/>
      <c r="WQN3" s="620"/>
      <c r="WQO3" s="620"/>
      <c r="WQP3" s="620"/>
      <c r="WQQ3" s="620"/>
      <c r="WQR3" s="620"/>
      <c r="WQS3" s="620"/>
      <c r="WQT3" s="620"/>
      <c r="WQU3" s="620"/>
      <c r="WQV3" s="620"/>
      <c r="WQW3" s="620"/>
      <c r="WQX3" s="620"/>
      <c r="WQY3" s="620"/>
      <c r="WQZ3" s="620"/>
      <c r="WRA3" s="620"/>
      <c r="WRB3" s="620"/>
      <c r="WRC3" s="620"/>
      <c r="WRD3" s="620"/>
      <c r="WRE3" s="620"/>
      <c r="WRF3" s="620"/>
      <c r="WRG3" s="620"/>
      <c r="WRH3" s="620"/>
      <c r="WRI3" s="620"/>
      <c r="WRJ3" s="620"/>
      <c r="WRK3" s="620"/>
      <c r="WRL3" s="620"/>
      <c r="WRM3" s="620"/>
      <c r="WRN3" s="620"/>
      <c r="WRO3" s="620"/>
      <c r="WRP3" s="620"/>
      <c r="WRQ3" s="620"/>
      <c r="WRR3" s="620"/>
      <c r="WRS3" s="620"/>
      <c r="WRT3" s="620"/>
      <c r="WRU3" s="620"/>
      <c r="WRV3" s="620"/>
      <c r="WRW3" s="620"/>
      <c r="WRX3" s="620"/>
      <c r="WRY3" s="620"/>
      <c r="WRZ3" s="620"/>
      <c r="WSA3" s="620"/>
      <c r="WSB3" s="620"/>
      <c r="WSC3" s="620"/>
      <c r="WSD3" s="620"/>
      <c r="WSE3" s="620"/>
      <c r="WSF3" s="620"/>
      <c r="WSG3" s="620"/>
      <c r="WSH3" s="620"/>
      <c r="WSI3" s="620"/>
      <c r="WSJ3" s="620"/>
      <c r="WSK3" s="620"/>
      <c r="WSL3" s="620"/>
      <c r="WSM3" s="620"/>
      <c r="WSN3" s="620"/>
      <c r="WSO3" s="620"/>
      <c r="WSP3" s="620"/>
      <c r="WSQ3" s="620"/>
      <c r="WSR3" s="620"/>
      <c r="WSS3" s="620"/>
      <c r="WST3" s="620"/>
      <c r="WSU3" s="620"/>
      <c r="WSV3" s="620"/>
      <c r="WSW3" s="620"/>
      <c r="WSX3" s="620"/>
      <c r="WSY3" s="620"/>
      <c r="WSZ3" s="620"/>
      <c r="WTA3" s="620"/>
      <c r="WTB3" s="620"/>
      <c r="WTC3" s="620"/>
      <c r="WTD3" s="620"/>
      <c r="WTE3" s="620"/>
      <c r="WTF3" s="620"/>
      <c r="WTG3" s="620"/>
      <c r="WTH3" s="620"/>
      <c r="WTI3" s="620"/>
      <c r="WTJ3" s="620"/>
      <c r="WTK3" s="620"/>
      <c r="WTL3" s="620"/>
      <c r="WTM3" s="620"/>
      <c r="WTN3" s="620"/>
      <c r="WTO3" s="620"/>
      <c r="WTP3" s="620"/>
      <c r="WTQ3" s="620"/>
      <c r="WTR3" s="620"/>
      <c r="WTS3" s="620"/>
      <c r="WTT3" s="620"/>
      <c r="WTU3" s="620"/>
      <c r="WTV3" s="620"/>
      <c r="WTW3" s="620"/>
      <c r="WTX3" s="620"/>
      <c r="WTY3" s="620"/>
      <c r="WTZ3" s="620"/>
      <c r="WUA3" s="620"/>
      <c r="WUB3" s="620"/>
      <c r="WUC3" s="620"/>
      <c r="WUD3" s="620"/>
      <c r="WUE3" s="620"/>
      <c r="WUF3" s="620"/>
      <c r="WUG3" s="620"/>
      <c r="WUH3" s="620"/>
      <c r="WUI3" s="620"/>
      <c r="WUJ3" s="620"/>
      <c r="WUK3" s="620"/>
      <c r="WUL3" s="620"/>
      <c r="WUM3" s="620"/>
      <c r="WUN3" s="620"/>
      <c r="WUO3" s="620"/>
      <c r="WUP3" s="620"/>
      <c r="WUQ3" s="620"/>
      <c r="WUR3" s="620"/>
      <c r="WUS3" s="620"/>
      <c r="WUT3" s="620"/>
      <c r="WUU3" s="620"/>
      <c r="WUV3" s="620"/>
      <c r="WUW3" s="620"/>
      <c r="WUX3" s="620"/>
      <c r="WUY3" s="620"/>
      <c r="WUZ3" s="620"/>
      <c r="WVA3" s="620"/>
      <c r="WVB3" s="620"/>
      <c r="WVC3" s="620"/>
      <c r="WVD3" s="620"/>
      <c r="WVE3" s="620"/>
      <c r="WVF3" s="620"/>
      <c r="WVG3" s="620"/>
      <c r="WVH3" s="620"/>
      <c r="WVI3" s="620"/>
      <c r="WVJ3" s="620"/>
      <c r="WVK3" s="620"/>
      <c r="WVL3" s="620"/>
      <c r="WVM3" s="620"/>
      <c r="WVN3" s="620"/>
      <c r="WVO3" s="620"/>
      <c r="WVP3" s="620"/>
      <c r="WVQ3" s="620"/>
      <c r="WVR3" s="620"/>
      <c r="WVS3" s="620"/>
      <c r="WVT3" s="620"/>
      <c r="WVU3" s="620"/>
      <c r="WVV3" s="620"/>
      <c r="WVW3" s="620"/>
      <c r="WVX3" s="620"/>
      <c r="WVY3" s="620"/>
      <c r="WVZ3" s="620"/>
      <c r="WWA3" s="620"/>
      <c r="WWB3" s="620"/>
      <c r="WWC3" s="620"/>
      <c r="WWD3" s="620"/>
      <c r="WWE3" s="620"/>
      <c r="WWF3" s="620"/>
      <c r="WWG3" s="620"/>
      <c r="WWH3" s="620"/>
      <c r="WWI3" s="620"/>
      <c r="WWJ3" s="620"/>
      <c r="WWK3" s="620"/>
      <c r="WWL3" s="620"/>
      <c r="WWM3" s="620"/>
      <c r="WWN3" s="620"/>
      <c r="WWO3" s="620"/>
      <c r="WWP3" s="620"/>
      <c r="WWQ3" s="620"/>
      <c r="WWR3" s="620"/>
      <c r="WWS3" s="620"/>
      <c r="WWT3" s="620"/>
      <c r="WWU3" s="620"/>
      <c r="WWV3" s="620"/>
      <c r="WWW3" s="620"/>
      <c r="WWX3" s="620"/>
      <c r="WWY3" s="620"/>
      <c r="WWZ3" s="620"/>
      <c r="WXA3" s="620"/>
      <c r="WXB3" s="620"/>
      <c r="WXC3" s="620"/>
      <c r="WXD3" s="620"/>
      <c r="WXE3" s="620"/>
      <c r="WXF3" s="620"/>
      <c r="WXG3" s="620"/>
      <c r="WXH3" s="620"/>
      <c r="WXI3" s="620"/>
      <c r="WXJ3" s="620"/>
      <c r="WXK3" s="620"/>
      <c r="WXL3" s="620"/>
      <c r="WXM3" s="620"/>
      <c r="WXN3" s="620"/>
      <c r="WXO3" s="620"/>
      <c r="WXP3" s="620"/>
      <c r="WXQ3" s="620"/>
      <c r="WXR3" s="620"/>
      <c r="WXS3" s="620"/>
      <c r="WXT3" s="620"/>
      <c r="WXU3" s="620"/>
      <c r="WXV3" s="620"/>
      <c r="WXW3" s="620"/>
      <c r="WXX3" s="620"/>
      <c r="WXY3" s="620"/>
      <c r="WXZ3" s="620"/>
      <c r="WYA3" s="620"/>
      <c r="WYB3" s="620"/>
      <c r="WYC3" s="620"/>
      <c r="WYD3" s="620"/>
      <c r="WYE3" s="620"/>
      <c r="WYF3" s="620"/>
      <c r="WYG3" s="620"/>
      <c r="WYH3" s="620"/>
      <c r="WYI3" s="620"/>
      <c r="WYJ3" s="620"/>
      <c r="WYK3" s="620"/>
      <c r="WYL3" s="620"/>
      <c r="WYM3" s="620"/>
      <c r="WYN3" s="620"/>
      <c r="WYO3" s="620"/>
      <c r="WYP3" s="620"/>
      <c r="WYQ3" s="620"/>
      <c r="WYR3" s="620"/>
      <c r="WYS3" s="620"/>
      <c r="WYT3" s="620"/>
      <c r="WYU3" s="620"/>
      <c r="WYV3" s="620"/>
      <c r="WYW3" s="620"/>
      <c r="WYX3" s="620"/>
      <c r="WYY3" s="620"/>
      <c r="WYZ3" s="620"/>
      <c r="WZA3" s="620"/>
      <c r="WZB3" s="620"/>
      <c r="WZC3" s="620"/>
      <c r="WZD3" s="620"/>
      <c r="WZE3" s="620"/>
      <c r="WZF3" s="620"/>
      <c r="WZG3" s="620"/>
      <c r="WZH3" s="620"/>
      <c r="WZI3" s="620"/>
      <c r="WZJ3" s="620"/>
      <c r="WZK3" s="620"/>
      <c r="WZL3" s="620"/>
      <c r="WZM3" s="620"/>
      <c r="WZN3" s="620"/>
      <c r="WZO3" s="620"/>
      <c r="WZP3" s="620"/>
      <c r="WZQ3" s="620"/>
      <c r="WZR3" s="620"/>
      <c r="WZS3" s="620"/>
      <c r="WZT3" s="620"/>
      <c r="WZU3" s="620"/>
      <c r="WZV3" s="620"/>
      <c r="WZW3" s="620"/>
      <c r="WZX3" s="620"/>
      <c r="WZY3" s="620"/>
      <c r="WZZ3" s="620"/>
      <c r="XAA3" s="620"/>
      <c r="XAB3" s="620"/>
      <c r="XAC3" s="620"/>
      <c r="XAD3" s="620"/>
      <c r="XAE3" s="620"/>
      <c r="XAF3" s="620"/>
      <c r="XAG3" s="620"/>
      <c r="XAH3" s="620"/>
      <c r="XAI3" s="620"/>
      <c r="XAJ3" s="620"/>
      <c r="XAK3" s="620"/>
      <c r="XAL3" s="620"/>
      <c r="XAM3" s="620"/>
      <c r="XAN3" s="620"/>
      <c r="XAO3" s="620"/>
      <c r="XAP3" s="620"/>
      <c r="XAQ3" s="620"/>
      <c r="XAR3" s="620"/>
      <c r="XAS3" s="620"/>
      <c r="XAT3" s="620"/>
      <c r="XAU3" s="620"/>
      <c r="XAV3" s="620"/>
      <c r="XAW3" s="620"/>
      <c r="XAX3" s="620"/>
      <c r="XAY3" s="620"/>
      <c r="XAZ3" s="620"/>
      <c r="XBA3" s="620"/>
      <c r="XBB3" s="620"/>
      <c r="XBC3" s="620"/>
      <c r="XBD3" s="620"/>
      <c r="XBE3" s="620"/>
      <c r="XBF3" s="620"/>
      <c r="XBG3" s="620"/>
      <c r="XBH3" s="620"/>
      <c r="XBI3" s="620"/>
      <c r="XBJ3" s="620"/>
      <c r="XBK3" s="620"/>
      <c r="XBL3" s="620"/>
      <c r="XBM3" s="620"/>
      <c r="XBN3" s="620"/>
      <c r="XBO3" s="620"/>
      <c r="XBP3" s="620"/>
      <c r="XBQ3" s="620"/>
      <c r="XBR3" s="620"/>
      <c r="XBS3" s="620"/>
      <c r="XBT3" s="620"/>
      <c r="XBU3" s="620"/>
      <c r="XBV3" s="620"/>
      <c r="XBW3" s="620"/>
      <c r="XBX3" s="620"/>
      <c r="XBY3" s="620"/>
      <c r="XBZ3" s="620"/>
      <c r="XCA3" s="620"/>
      <c r="XCB3" s="620"/>
      <c r="XCC3" s="620"/>
      <c r="XCD3" s="620"/>
      <c r="XCE3" s="620"/>
      <c r="XCF3" s="620"/>
      <c r="XCG3" s="620"/>
      <c r="XCH3" s="620"/>
      <c r="XCI3" s="620"/>
      <c r="XCJ3" s="620"/>
      <c r="XCK3" s="620"/>
      <c r="XCL3" s="620"/>
      <c r="XCM3" s="620"/>
      <c r="XCN3" s="620"/>
      <c r="XCO3" s="620"/>
      <c r="XCP3" s="620"/>
      <c r="XCQ3" s="620"/>
      <c r="XCR3" s="620"/>
      <c r="XCS3" s="620"/>
      <c r="XCT3" s="620"/>
      <c r="XCU3" s="620"/>
      <c r="XCV3" s="620"/>
      <c r="XCW3" s="620"/>
      <c r="XCX3" s="620"/>
      <c r="XCY3" s="620"/>
      <c r="XCZ3" s="620"/>
      <c r="XDA3" s="620"/>
      <c r="XDB3" s="620"/>
      <c r="XDC3" s="620"/>
      <c r="XDD3" s="620"/>
      <c r="XDE3" s="620"/>
      <c r="XDF3" s="620"/>
      <c r="XDG3" s="620"/>
      <c r="XDH3" s="620"/>
      <c r="XDI3" s="620"/>
      <c r="XDJ3" s="620"/>
      <c r="XDK3" s="620"/>
      <c r="XDL3" s="620"/>
      <c r="XDM3" s="620"/>
      <c r="XDN3" s="620"/>
      <c r="XDO3" s="620"/>
      <c r="XDP3" s="620"/>
      <c r="XDQ3" s="620"/>
      <c r="XDR3" s="620"/>
      <c r="XDS3" s="620"/>
      <c r="XDT3" s="620"/>
      <c r="XDU3" s="620"/>
      <c r="XDV3" s="620"/>
      <c r="XDW3" s="620"/>
      <c r="XDX3" s="620"/>
      <c r="XDY3" s="620"/>
      <c r="XDZ3" s="620"/>
      <c r="XEA3" s="620"/>
      <c r="XEB3" s="620"/>
      <c r="XEC3" s="620"/>
      <c r="XED3" s="620"/>
      <c r="XEE3" s="620"/>
      <c r="XEF3" s="620"/>
      <c r="XEG3" s="620"/>
      <c r="XEH3" s="620"/>
      <c r="XEI3" s="620"/>
      <c r="XEJ3" s="620"/>
      <c r="XEK3" s="620"/>
      <c r="XEL3" s="620"/>
      <c r="XEM3" s="620"/>
      <c r="XEN3" s="620"/>
      <c r="XEO3" s="620"/>
      <c r="XEP3" s="620"/>
      <c r="XEQ3" s="620"/>
      <c r="XER3" s="620"/>
      <c r="XES3" s="620"/>
      <c r="XET3" s="620"/>
      <c r="XEU3" s="620"/>
      <c r="XEV3" s="620"/>
      <c r="XEW3" s="620"/>
      <c r="XEX3" s="620"/>
      <c r="XEY3" s="620"/>
      <c r="XEZ3" s="620"/>
      <c r="XFA3" s="620"/>
      <c r="XFB3" s="620"/>
      <c r="XFC3" s="620"/>
      <c r="XFD3" s="330"/>
    </row>
    <row r="4" spans="1:16384" x14ac:dyDescent="0.3">
      <c r="B4" s="469" t="s">
        <v>504</v>
      </c>
      <c r="C4" s="470" t="s">
        <v>305</v>
      </c>
      <c r="D4" s="470" t="s">
        <v>480</v>
      </c>
      <c r="E4" s="470">
        <v>2020</v>
      </c>
      <c r="F4" s="470">
        <v>2021</v>
      </c>
      <c r="G4" s="470">
        <v>2022</v>
      </c>
      <c r="H4" s="421"/>
    </row>
    <row r="5" spans="1:16384" x14ac:dyDescent="0.3">
      <c r="B5" s="533" t="s">
        <v>505</v>
      </c>
      <c r="C5" s="534" t="s">
        <v>506</v>
      </c>
      <c r="D5" s="535"/>
      <c r="E5" s="536">
        <f>E6+E10</f>
        <v>-0.23694967898544034</v>
      </c>
      <c r="F5" s="536">
        <f t="shared" ref="F5:G5" si="0">F6+F10</f>
        <v>-0.19745365642452684</v>
      </c>
      <c r="G5" s="536">
        <f t="shared" si="0"/>
        <v>-0.19092544981794224</v>
      </c>
      <c r="H5" s="421"/>
    </row>
    <row r="6" spans="1:16384" x14ac:dyDescent="0.3">
      <c r="B6" s="544" t="s">
        <v>507</v>
      </c>
      <c r="C6" s="534" t="s">
        <v>506</v>
      </c>
      <c r="D6" s="534" t="s">
        <v>39</v>
      </c>
      <c r="E6" s="536">
        <f>SUM(E7:E9)</f>
        <v>2.4787157417147654E-2</v>
      </c>
      <c r="F6" s="536">
        <f t="shared" ref="F6:G6" si="1">SUM(F7:F9)</f>
        <v>5.4517477653643454E-2</v>
      </c>
      <c r="G6" s="536">
        <f t="shared" si="1"/>
        <v>4.8777885794791587E-2</v>
      </c>
      <c r="H6" s="421"/>
    </row>
    <row r="7" spans="1:16384" x14ac:dyDescent="0.3">
      <c r="B7" s="537" t="s">
        <v>611</v>
      </c>
      <c r="C7" s="409"/>
      <c r="D7" s="409"/>
      <c r="E7" s="538">
        <v>0.1038792212289895</v>
      </c>
      <c r="F7" s="538">
        <v>0.13338194424071828</v>
      </c>
      <c r="G7" s="538">
        <v>0.12712442577187033</v>
      </c>
      <c r="H7" s="421"/>
    </row>
    <row r="8" spans="1:16384" x14ac:dyDescent="0.3">
      <c r="B8" s="537" t="s">
        <v>612</v>
      </c>
      <c r="C8" s="409"/>
      <c r="D8" s="409"/>
      <c r="E8" s="538">
        <v>-7.8627077601465853E-2</v>
      </c>
      <c r="F8" s="538">
        <v>-7.8422029104806307E-2</v>
      </c>
      <c r="G8" s="538">
        <v>-7.7926021256557537E-2</v>
      </c>
      <c r="H8" s="421"/>
    </row>
    <row r="9" spans="1:16384" x14ac:dyDescent="0.3">
      <c r="B9" s="537" t="s">
        <v>375</v>
      </c>
      <c r="C9" s="409"/>
      <c r="D9" s="409"/>
      <c r="E9" s="538">
        <v>-4.6498621037599497E-4</v>
      </c>
      <c r="F9" s="538">
        <v>-4.4243748226852064E-4</v>
      </c>
      <c r="G9" s="538">
        <v>-4.2051872052120687E-4</v>
      </c>
      <c r="H9" s="421"/>
    </row>
    <row r="10" spans="1:16384" x14ac:dyDescent="0.3">
      <c r="B10" s="533" t="s">
        <v>508</v>
      </c>
      <c r="C10" s="535" t="s">
        <v>506</v>
      </c>
      <c r="D10" s="535" t="s">
        <v>41</v>
      </c>
      <c r="E10" s="536">
        <f>SUM(E11:E16)</f>
        <v>-0.26173683640258799</v>
      </c>
      <c r="F10" s="536">
        <f t="shared" ref="F10:G10" si="2">SUM(F11:F16)</f>
        <v>-0.25197113407817029</v>
      </c>
      <c r="G10" s="536">
        <f t="shared" si="2"/>
        <v>-0.23970333561273383</v>
      </c>
      <c r="H10" s="421"/>
    </row>
    <row r="11" spans="1:16384" ht="15.6" customHeight="1" x14ac:dyDescent="0.3">
      <c r="B11" s="537" t="s">
        <v>613</v>
      </c>
      <c r="C11" s="539"/>
      <c r="D11" s="539"/>
      <c r="E11" s="538">
        <v>-0.1381048782720162</v>
      </c>
      <c r="F11" s="538">
        <v>-0.13222294936304585</v>
      </c>
      <c r="G11" s="538">
        <v>-0.12635285614429084</v>
      </c>
      <c r="H11" s="421"/>
    </row>
    <row r="12" spans="1:16384" ht="15.6" customHeight="1" x14ac:dyDescent="0.3">
      <c r="B12" s="537" t="s">
        <v>614</v>
      </c>
      <c r="C12" s="539"/>
      <c r="D12" s="539"/>
      <c r="E12" s="538">
        <v>-6.2374810779783178E-2</v>
      </c>
      <c r="F12" s="538">
        <v>-6.1622391232380627E-2</v>
      </c>
      <c r="G12" s="538">
        <v>-6.103223278344802E-2</v>
      </c>
      <c r="H12" s="421"/>
    </row>
    <row r="13" spans="1:16384" ht="15.6" customHeight="1" x14ac:dyDescent="0.3">
      <c r="B13" s="537" t="s">
        <v>615</v>
      </c>
      <c r="C13" s="539"/>
      <c r="D13" s="539"/>
      <c r="E13" s="538">
        <v>-2.2694110008167963E-2</v>
      </c>
      <c r="F13" s="538">
        <v>-2.477951146250168E-2</v>
      </c>
      <c r="G13" s="538">
        <v>-2.7019730058420208E-2</v>
      </c>
      <c r="H13" s="421"/>
    </row>
    <row r="14" spans="1:16384" ht="15.6" customHeight="1" x14ac:dyDescent="0.3">
      <c r="B14" s="537" t="s">
        <v>616</v>
      </c>
      <c r="C14" s="539"/>
      <c r="D14" s="539"/>
      <c r="E14" s="538">
        <v>0</v>
      </c>
      <c r="F14" s="538">
        <v>3.497506064850682E-2</v>
      </c>
      <c r="G14" s="538">
        <v>2.776221983844581E-2</v>
      </c>
      <c r="H14" s="421"/>
    </row>
    <row r="15" spans="1:16384" ht="15.6" customHeight="1" x14ac:dyDescent="0.3">
      <c r="B15" s="537" t="s">
        <v>617</v>
      </c>
      <c r="C15" s="539"/>
      <c r="D15" s="539"/>
      <c r="E15" s="538">
        <v>-1.7030333610160805E-2</v>
      </c>
      <c r="F15" s="538">
        <v>-1.5043960166455494E-2</v>
      </c>
      <c r="G15" s="538">
        <v>-8.5560164468730972E-3</v>
      </c>
      <c r="H15" s="421"/>
    </row>
    <row r="16" spans="1:16384" x14ac:dyDescent="0.3">
      <c r="B16" s="540" t="s">
        <v>375</v>
      </c>
      <c r="C16" s="541"/>
      <c r="D16" s="541"/>
      <c r="E16" s="542">
        <v>-2.1532703732459878E-2</v>
      </c>
      <c r="F16" s="542">
        <v>-5.3277382502293455E-2</v>
      </c>
      <c r="G16" s="542">
        <v>-4.4504720018147495E-2</v>
      </c>
      <c r="H16" s="421"/>
    </row>
    <row r="17" spans="2:8" x14ac:dyDescent="0.3">
      <c r="B17" s="544" t="s">
        <v>509</v>
      </c>
      <c r="C17" s="535" t="s">
        <v>506</v>
      </c>
      <c r="D17" s="535" t="s">
        <v>45</v>
      </c>
      <c r="E17" s="536">
        <f>SUM(E18:E19)</f>
        <v>-1.4831341472373317E-2</v>
      </c>
      <c r="F17" s="536">
        <f t="shared" ref="F17:G17" si="3">SUM(F18:F19)</f>
        <v>-3.5365915558280211E-2</v>
      </c>
      <c r="G17" s="536">
        <f t="shared" si="3"/>
        <v>-3.0170341126717314E-2</v>
      </c>
      <c r="H17" s="421"/>
    </row>
    <row r="18" spans="2:8" x14ac:dyDescent="0.3">
      <c r="B18" s="537" t="s">
        <v>618</v>
      </c>
      <c r="C18" s="539"/>
      <c r="D18" s="539"/>
      <c r="E18" s="538">
        <v>-1.0201722318308057E-2</v>
      </c>
      <c r="F18" s="538">
        <v>-2.5524750027535115E-2</v>
      </c>
      <c r="G18" s="538">
        <v>-2.081056660049552E-2</v>
      </c>
      <c r="H18" s="421"/>
    </row>
    <row r="19" spans="2:8" x14ac:dyDescent="0.3">
      <c r="B19" s="537" t="s">
        <v>375</v>
      </c>
      <c r="C19" s="539"/>
      <c r="D19" s="539"/>
      <c r="E19" s="538">
        <v>-4.6296191540652603E-3</v>
      </c>
      <c r="F19" s="538">
        <v>-9.8411655307450926E-3</v>
      </c>
      <c r="G19" s="538">
        <v>-9.3597745262217931E-3</v>
      </c>
      <c r="H19" s="421"/>
    </row>
    <row r="20" spans="2:8" x14ac:dyDescent="0.3">
      <c r="B20" s="533" t="s">
        <v>510</v>
      </c>
      <c r="C20" s="535" t="s">
        <v>26</v>
      </c>
      <c r="D20" s="535" t="s">
        <v>538</v>
      </c>
      <c r="E20" s="536">
        <v>8.5264302640285561E-2</v>
      </c>
      <c r="F20" s="536">
        <v>2.7120974881127871E-2</v>
      </c>
      <c r="G20" s="536">
        <v>1.043133348876181E-2</v>
      </c>
      <c r="H20" s="421"/>
    </row>
    <row r="21" spans="2:8" x14ac:dyDescent="0.3">
      <c r="B21" s="533" t="s">
        <v>536</v>
      </c>
      <c r="C21" s="535" t="s">
        <v>26</v>
      </c>
      <c r="D21" s="535"/>
      <c r="E21" s="536">
        <v>-0.21161492718222233</v>
      </c>
      <c r="F21" s="536">
        <v>-0.1896549107654481</v>
      </c>
      <c r="G21" s="536">
        <v>-0.18568271847220841</v>
      </c>
      <c r="H21" s="421"/>
    </row>
    <row r="22" spans="2:8" x14ac:dyDescent="0.3">
      <c r="B22" s="533" t="s">
        <v>541</v>
      </c>
      <c r="C22" s="535"/>
      <c r="D22" s="535"/>
      <c r="E22" s="536">
        <f>E5+E17+E20+E21</f>
        <v>-0.37813164499975038</v>
      </c>
      <c r="F22" s="536">
        <f t="shared" ref="F22:G22" si="4">F5+F17+F20+F21</f>
        <v>-0.39535350786712731</v>
      </c>
      <c r="G22" s="536">
        <f t="shared" si="4"/>
        <v>-0.39634717592810614</v>
      </c>
      <c r="H22" s="421"/>
    </row>
    <row r="23" spans="2:8" ht="17.25" thickBot="1" x14ac:dyDescent="0.35">
      <c r="B23" s="543"/>
      <c r="C23" s="513"/>
      <c r="D23" s="513"/>
      <c r="E23" s="513"/>
      <c r="F23" s="513"/>
      <c r="G23" s="513"/>
      <c r="H23" s="421"/>
    </row>
    <row r="24" spans="2:8" x14ac:dyDescent="0.3">
      <c r="B24" s="469" t="s">
        <v>511</v>
      </c>
      <c r="C24" s="470" t="s">
        <v>305</v>
      </c>
      <c r="D24" s="470" t="s">
        <v>480</v>
      </c>
      <c r="E24" s="470">
        <f>E4</f>
        <v>2020</v>
      </c>
      <c r="F24" s="470">
        <f t="shared" ref="F24:G24" si="5">F4</f>
        <v>2021</v>
      </c>
      <c r="G24" s="470">
        <f t="shared" si="5"/>
        <v>2022</v>
      </c>
      <c r="H24" s="421"/>
    </row>
    <row r="25" spans="2:8" x14ac:dyDescent="0.3">
      <c r="B25" s="550" t="s">
        <v>597</v>
      </c>
      <c r="C25" s="551" t="s">
        <v>26</v>
      </c>
      <c r="D25" s="551" t="s">
        <v>126</v>
      </c>
      <c r="E25" s="552">
        <v>-8.8109352182615439E-2</v>
      </c>
      <c r="F25" s="552">
        <v>1.2776842380485988E-2</v>
      </c>
      <c r="G25" s="552">
        <v>0.12973901509025901</v>
      </c>
    </row>
    <row r="26" spans="2:8" x14ac:dyDescent="0.3">
      <c r="B26" s="550" t="s">
        <v>598</v>
      </c>
      <c r="C26" s="551" t="s">
        <v>26</v>
      </c>
      <c r="D26" s="551" t="s">
        <v>55</v>
      </c>
      <c r="E26" s="552">
        <v>2.9884740942534863E-2</v>
      </c>
      <c r="F26" s="552">
        <v>3.5770759380873055E-2</v>
      </c>
      <c r="G26" s="552">
        <v>-1.9248728797915102E-2</v>
      </c>
    </row>
    <row r="27" spans="2:8" x14ac:dyDescent="0.3">
      <c r="B27" s="547" t="s">
        <v>537</v>
      </c>
      <c r="C27" s="548" t="s">
        <v>26</v>
      </c>
      <c r="D27" s="548" t="s">
        <v>539</v>
      </c>
      <c r="E27" s="549">
        <v>-1.1025695159559394E-2</v>
      </c>
      <c r="F27" s="549">
        <v>-6.214951254343971E-3</v>
      </c>
      <c r="G27" s="549">
        <v>3.8976400081175704E-3</v>
      </c>
    </row>
    <row r="28" spans="2:8" x14ac:dyDescent="0.3">
      <c r="B28" s="521" t="s">
        <v>599</v>
      </c>
      <c r="C28" s="407" t="s">
        <v>26</v>
      </c>
      <c r="D28" s="407" t="s">
        <v>600</v>
      </c>
      <c r="E28" s="546">
        <v>-0.40735411354972073</v>
      </c>
      <c r="F28" s="546">
        <v>-0.41249514983578417</v>
      </c>
      <c r="G28" s="546">
        <v>-0.41261506969019046</v>
      </c>
    </row>
    <row r="29" spans="2:8" x14ac:dyDescent="0.3">
      <c r="B29" s="532" t="s">
        <v>601</v>
      </c>
      <c r="C29" s="407"/>
      <c r="D29" s="407"/>
      <c r="E29" s="546">
        <v>-0.16707005040160708</v>
      </c>
      <c r="F29" s="546">
        <v>-0.16416538203207759</v>
      </c>
      <c r="G29" s="546">
        <v>-0.15983056260431946</v>
      </c>
    </row>
    <row r="30" spans="2:8" x14ac:dyDescent="0.3">
      <c r="B30" s="532" t="s">
        <v>602</v>
      </c>
      <c r="C30" s="407"/>
      <c r="D30" s="407"/>
      <c r="E30" s="546">
        <v>-9.3301572140393876E-2</v>
      </c>
      <c r="F30" s="546">
        <v>-8.7374482451633761E-2</v>
      </c>
      <c r="G30" s="546">
        <v>-8.1982594470209919E-2</v>
      </c>
    </row>
    <row r="31" spans="2:8" x14ac:dyDescent="0.3">
      <c r="B31" s="532" t="s">
        <v>603</v>
      </c>
      <c r="C31" s="407"/>
      <c r="D31" s="407"/>
      <c r="E31" s="546">
        <v>-4.3979640423433032E-2</v>
      </c>
      <c r="F31" s="546">
        <v>-4.3703739846711109E-2</v>
      </c>
      <c r="G31" s="546">
        <v>-4.2755042275460974E-2</v>
      </c>
    </row>
    <row r="32" spans="2:8" x14ac:dyDescent="0.3">
      <c r="B32" s="532" t="s">
        <v>604</v>
      </c>
      <c r="C32" s="407"/>
      <c r="D32" s="407"/>
      <c r="E32" s="546">
        <v>-3.2536841317529104E-2</v>
      </c>
      <c r="F32" s="546">
        <v>-4.380981496832366E-2</v>
      </c>
      <c r="G32" s="546">
        <v>-5.3010845640040286E-2</v>
      </c>
    </row>
    <row r="33" spans="1:9" x14ac:dyDescent="0.3">
      <c r="B33" s="532" t="s">
        <v>605</v>
      </c>
      <c r="C33" s="407"/>
      <c r="D33" s="407"/>
      <c r="E33" s="546">
        <v>-6.1935458391617045E-3</v>
      </c>
      <c r="F33" s="546">
        <v>-6.0650812966399677E-3</v>
      </c>
      <c r="G33" s="546">
        <v>-5.9308068180281186E-3</v>
      </c>
    </row>
    <row r="34" spans="1:9" x14ac:dyDescent="0.3">
      <c r="A34" s="190"/>
      <c r="B34" s="547" t="s">
        <v>619</v>
      </c>
      <c r="C34" s="548" t="s">
        <v>26</v>
      </c>
      <c r="D34" s="548" t="s">
        <v>620</v>
      </c>
      <c r="E34" s="548">
        <v>-0.06</v>
      </c>
      <c r="F34" s="548">
        <v>-7.0000000000000007E-2</v>
      </c>
      <c r="G34" s="548">
        <v>-7.0000000000000007E-2</v>
      </c>
      <c r="H34" s="190"/>
      <c r="I34" s="190"/>
    </row>
    <row r="35" spans="1:9" x14ac:dyDescent="0.3">
      <c r="A35" s="190"/>
      <c r="B35" s="550" t="s">
        <v>547</v>
      </c>
      <c r="C35" s="551" t="s">
        <v>26</v>
      </c>
      <c r="D35" s="551"/>
      <c r="E35" s="549">
        <v>0.44509536033108504</v>
      </c>
      <c r="F35" s="549">
        <v>0.35585878577377428</v>
      </c>
      <c r="G35" s="549">
        <v>0.36550841936130501</v>
      </c>
      <c r="H35" s="190"/>
      <c r="I35" s="190"/>
    </row>
    <row r="36" spans="1:9" x14ac:dyDescent="0.3">
      <c r="B36" s="517" t="s">
        <v>606</v>
      </c>
      <c r="C36" s="396"/>
      <c r="D36" s="396"/>
      <c r="E36" s="518">
        <v>8.2462723106982355E-2</v>
      </c>
      <c r="F36" s="518">
        <v>0</v>
      </c>
      <c r="G36" s="518">
        <v>5.3974119496202247E-2</v>
      </c>
    </row>
    <row r="37" spans="1:9" x14ac:dyDescent="0.3">
      <c r="B37" s="517" t="s">
        <v>607</v>
      </c>
      <c r="C37" s="396"/>
      <c r="D37" s="396"/>
      <c r="E37" s="518">
        <v>0.10236113533666508</v>
      </c>
      <c r="F37" s="518">
        <v>9.6540728440461521E-2</v>
      </c>
      <c r="G37" s="518">
        <v>9.1818336323858635E-2</v>
      </c>
    </row>
    <row r="38" spans="1:9" x14ac:dyDescent="0.3">
      <c r="B38" s="517" t="s">
        <v>608</v>
      </c>
      <c r="C38" s="396"/>
      <c r="D38" s="396"/>
      <c r="E38" s="518">
        <v>8.2458672831218313E-2</v>
      </c>
      <c r="F38" s="518">
        <v>7.1346347220196324E-2</v>
      </c>
      <c r="G38" s="518">
        <v>3.2632068927498287E-2</v>
      </c>
      <c r="H38" s="421"/>
    </row>
    <row r="39" spans="1:9" x14ac:dyDescent="0.3">
      <c r="B39" s="553" t="s">
        <v>551</v>
      </c>
      <c r="C39" s="554"/>
      <c r="D39" s="548"/>
      <c r="E39" s="555">
        <v>-0.2062827437027045</v>
      </c>
      <c r="F39" s="555">
        <v>-0.14311151669306718</v>
      </c>
      <c r="G39" s="555">
        <v>-7.0092323193558806E-2</v>
      </c>
    </row>
    <row r="40" spans="1:9" x14ac:dyDescent="0.3">
      <c r="B40" s="519" t="s">
        <v>512</v>
      </c>
    </row>
    <row r="41" spans="1:9" x14ac:dyDescent="0.3">
      <c r="B41" s="621" t="s">
        <v>0</v>
      </c>
      <c r="C41" s="621"/>
      <c r="D41" s="621"/>
      <c r="E41" s="621"/>
      <c r="F41" s="621"/>
      <c r="G41" s="621"/>
    </row>
  </sheetData>
  <mergeCells count="5459">
    <mergeCell ref="B41:G41"/>
    <mergeCell ref="XFA3:XFC3"/>
    <mergeCell ref="XEI3:XEK3"/>
    <mergeCell ref="XEL3:XEN3"/>
    <mergeCell ref="XEO3:XEQ3"/>
    <mergeCell ref="XER3:XET3"/>
    <mergeCell ref="XEU3:XEW3"/>
    <mergeCell ref="XEX3:XEZ3"/>
    <mergeCell ref="XDQ3:XDS3"/>
    <mergeCell ref="XDT3:XDV3"/>
    <mergeCell ref="XDW3:XDY3"/>
    <mergeCell ref="XDZ3:XEB3"/>
    <mergeCell ref="XEC3:XEE3"/>
    <mergeCell ref="XEF3:XEH3"/>
    <mergeCell ref="XCY3:XDA3"/>
    <mergeCell ref="XDB3:XDD3"/>
    <mergeCell ref="XDE3:XDG3"/>
    <mergeCell ref="XDH3:XDJ3"/>
    <mergeCell ref="XDK3:XDM3"/>
    <mergeCell ref="XDN3:XDP3"/>
    <mergeCell ref="XCG3:XCI3"/>
    <mergeCell ref="XCJ3:XCL3"/>
    <mergeCell ref="XCM3:XCO3"/>
    <mergeCell ref="XCP3:XCR3"/>
    <mergeCell ref="XCS3:XCU3"/>
    <mergeCell ref="XCV3:XCX3"/>
    <mergeCell ref="XBO3:XBQ3"/>
    <mergeCell ref="XBR3:XBT3"/>
    <mergeCell ref="XBU3:XBW3"/>
    <mergeCell ref="XBX3:XBZ3"/>
    <mergeCell ref="XCA3:XCC3"/>
    <mergeCell ref="XCD3:XCF3"/>
    <mergeCell ref="XAW3:XAY3"/>
    <mergeCell ref="XAZ3:XBB3"/>
    <mergeCell ref="XBC3:XBE3"/>
    <mergeCell ref="XBF3:XBH3"/>
    <mergeCell ref="XBI3:XBK3"/>
    <mergeCell ref="XBL3:XBN3"/>
    <mergeCell ref="XAE3:XAG3"/>
    <mergeCell ref="XAH3:XAJ3"/>
    <mergeCell ref="XAK3:XAM3"/>
    <mergeCell ref="XAN3:XAP3"/>
    <mergeCell ref="XAQ3:XAS3"/>
    <mergeCell ref="XAT3:XAV3"/>
    <mergeCell ref="WZM3:WZO3"/>
    <mergeCell ref="WZP3:WZR3"/>
    <mergeCell ref="WZS3:WZU3"/>
    <mergeCell ref="WZV3:WZX3"/>
    <mergeCell ref="WZY3:XAA3"/>
    <mergeCell ref="XAB3:XAD3"/>
    <mergeCell ref="WYU3:WYW3"/>
    <mergeCell ref="WYX3:WYZ3"/>
    <mergeCell ref="WZA3:WZC3"/>
    <mergeCell ref="WZD3:WZF3"/>
    <mergeCell ref="WZG3:WZI3"/>
    <mergeCell ref="WZJ3:WZL3"/>
    <mergeCell ref="WYC3:WYE3"/>
    <mergeCell ref="WYF3:WYH3"/>
    <mergeCell ref="WYI3:WYK3"/>
    <mergeCell ref="WYL3:WYN3"/>
    <mergeCell ref="WYO3:WYQ3"/>
    <mergeCell ref="WYR3:WYT3"/>
    <mergeCell ref="WXK3:WXM3"/>
    <mergeCell ref="WXN3:WXP3"/>
    <mergeCell ref="WXQ3:WXS3"/>
    <mergeCell ref="WXT3:WXV3"/>
    <mergeCell ref="WXW3:WXY3"/>
    <mergeCell ref="WXZ3:WYB3"/>
    <mergeCell ref="WWS3:WWU3"/>
    <mergeCell ref="WWV3:WWX3"/>
    <mergeCell ref="WWY3:WXA3"/>
    <mergeCell ref="WXB3:WXD3"/>
    <mergeCell ref="WXE3:WXG3"/>
    <mergeCell ref="WXH3:WXJ3"/>
    <mergeCell ref="WWA3:WWC3"/>
    <mergeCell ref="WWD3:WWF3"/>
    <mergeCell ref="WWG3:WWI3"/>
    <mergeCell ref="WWJ3:WWL3"/>
    <mergeCell ref="WWM3:WWO3"/>
    <mergeCell ref="WWP3:WWR3"/>
    <mergeCell ref="WVI3:WVK3"/>
    <mergeCell ref="WVL3:WVN3"/>
    <mergeCell ref="WVO3:WVQ3"/>
    <mergeCell ref="WVR3:WVT3"/>
    <mergeCell ref="WVU3:WVW3"/>
    <mergeCell ref="WVX3:WVZ3"/>
    <mergeCell ref="WUQ3:WUS3"/>
    <mergeCell ref="WUT3:WUV3"/>
    <mergeCell ref="WUW3:WUY3"/>
    <mergeCell ref="WUZ3:WVB3"/>
    <mergeCell ref="WVC3:WVE3"/>
    <mergeCell ref="WVF3:WVH3"/>
    <mergeCell ref="WTY3:WUA3"/>
    <mergeCell ref="WUB3:WUD3"/>
    <mergeCell ref="WUE3:WUG3"/>
    <mergeCell ref="WUH3:WUJ3"/>
    <mergeCell ref="WUK3:WUM3"/>
    <mergeCell ref="WUN3:WUP3"/>
    <mergeCell ref="WTG3:WTI3"/>
    <mergeCell ref="WTJ3:WTL3"/>
    <mergeCell ref="WTM3:WTO3"/>
    <mergeCell ref="WTP3:WTR3"/>
    <mergeCell ref="WTS3:WTU3"/>
    <mergeCell ref="WTV3:WTX3"/>
    <mergeCell ref="WSO3:WSQ3"/>
    <mergeCell ref="WSR3:WST3"/>
    <mergeCell ref="WSU3:WSW3"/>
    <mergeCell ref="WSX3:WSZ3"/>
    <mergeCell ref="WTA3:WTC3"/>
    <mergeCell ref="WTD3:WTF3"/>
    <mergeCell ref="WRW3:WRY3"/>
    <mergeCell ref="WRZ3:WSB3"/>
    <mergeCell ref="WSC3:WSE3"/>
    <mergeCell ref="WSF3:WSH3"/>
    <mergeCell ref="WSI3:WSK3"/>
    <mergeCell ref="WSL3:WSN3"/>
    <mergeCell ref="WRE3:WRG3"/>
    <mergeCell ref="WRH3:WRJ3"/>
    <mergeCell ref="WRK3:WRM3"/>
    <mergeCell ref="WRN3:WRP3"/>
    <mergeCell ref="WRQ3:WRS3"/>
    <mergeCell ref="WRT3:WRV3"/>
    <mergeCell ref="WQM3:WQO3"/>
    <mergeCell ref="WQP3:WQR3"/>
    <mergeCell ref="WQS3:WQU3"/>
    <mergeCell ref="WQV3:WQX3"/>
    <mergeCell ref="WQY3:WRA3"/>
    <mergeCell ref="WRB3:WRD3"/>
    <mergeCell ref="WPU3:WPW3"/>
    <mergeCell ref="WPX3:WPZ3"/>
    <mergeCell ref="WQA3:WQC3"/>
    <mergeCell ref="WQD3:WQF3"/>
    <mergeCell ref="WQG3:WQI3"/>
    <mergeCell ref="WQJ3:WQL3"/>
    <mergeCell ref="WPC3:WPE3"/>
    <mergeCell ref="WPF3:WPH3"/>
    <mergeCell ref="WPI3:WPK3"/>
    <mergeCell ref="WPL3:WPN3"/>
    <mergeCell ref="WPO3:WPQ3"/>
    <mergeCell ref="WPR3:WPT3"/>
    <mergeCell ref="WOK3:WOM3"/>
    <mergeCell ref="WON3:WOP3"/>
    <mergeCell ref="WOQ3:WOS3"/>
    <mergeCell ref="WOT3:WOV3"/>
    <mergeCell ref="WOW3:WOY3"/>
    <mergeCell ref="WOZ3:WPB3"/>
    <mergeCell ref="WNS3:WNU3"/>
    <mergeCell ref="WNV3:WNX3"/>
    <mergeCell ref="WNY3:WOA3"/>
    <mergeCell ref="WOB3:WOD3"/>
    <mergeCell ref="WOE3:WOG3"/>
    <mergeCell ref="WOH3:WOJ3"/>
    <mergeCell ref="WNA3:WNC3"/>
    <mergeCell ref="WND3:WNF3"/>
    <mergeCell ref="WNG3:WNI3"/>
    <mergeCell ref="WNJ3:WNL3"/>
    <mergeCell ref="WNM3:WNO3"/>
    <mergeCell ref="WNP3:WNR3"/>
    <mergeCell ref="WMI3:WMK3"/>
    <mergeCell ref="WML3:WMN3"/>
    <mergeCell ref="WMO3:WMQ3"/>
    <mergeCell ref="WMR3:WMT3"/>
    <mergeCell ref="WMU3:WMW3"/>
    <mergeCell ref="WMX3:WMZ3"/>
    <mergeCell ref="WLQ3:WLS3"/>
    <mergeCell ref="WLT3:WLV3"/>
    <mergeCell ref="WLW3:WLY3"/>
    <mergeCell ref="WLZ3:WMB3"/>
    <mergeCell ref="WMC3:WME3"/>
    <mergeCell ref="WMF3:WMH3"/>
    <mergeCell ref="WKY3:WLA3"/>
    <mergeCell ref="WLB3:WLD3"/>
    <mergeCell ref="WLE3:WLG3"/>
    <mergeCell ref="WLH3:WLJ3"/>
    <mergeCell ref="WLK3:WLM3"/>
    <mergeCell ref="WLN3:WLP3"/>
    <mergeCell ref="WKG3:WKI3"/>
    <mergeCell ref="WKJ3:WKL3"/>
    <mergeCell ref="WKM3:WKO3"/>
    <mergeCell ref="WKP3:WKR3"/>
    <mergeCell ref="WKS3:WKU3"/>
    <mergeCell ref="WKV3:WKX3"/>
    <mergeCell ref="WJO3:WJQ3"/>
    <mergeCell ref="WJR3:WJT3"/>
    <mergeCell ref="WJU3:WJW3"/>
    <mergeCell ref="WJX3:WJZ3"/>
    <mergeCell ref="WKA3:WKC3"/>
    <mergeCell ref="WKD3:WKF3"/>
    <mergeCell ref="WIW3:WIY3"/>
    <mergeCell ref="WIZ3:WJB3"/>
    <mergeCell ref="WJC3:WJE3"/>
    <mergeCell ref="WJF3:WJH3"/>
    <mergeCell ref="WJI3:WJK3"/>
    <mergeCell ref="WJL3:WJN3"/>
    <mergeCell ref="WIE3:WIG3"/>
    <mergeCell ref="WIH3:WIJ3"/>
    <mergeCell ref="WIK3:WIM3"/>
    <mergeCell ref="WIN3:WIP3"/>
    <mergeCell ref="WIQ3:WIS3"/>
    <mergeCell ref="WIT3:WIV3"/>
    <mergeCell ref="WHM3:WHO3"/>
    <mergeCell ref="WHP3:WHR3"/>
    <mergeCell ref="WHS3:WHU3"/>
    <mergeCell ref="WHV3:WHX3"/>
    <mergeCell ref="WHY3:WIA3"/>
    <mergeCell ref="WIB3:WID3"/>
    <mergeCell ref="WGU3:WGW3"/>
    <mergeCell ref="WGX3:WGZ3"/>
    <mergeCell ref="WHA3:WHC3"/>
    <mergeCell ref="WHD3:WHF3"/>
    <mergeCell ref="WHG3:WHI3"/>
    <mergeCell ref="WHJ3:WHL3"/>
    <mergeCell ref="WGC3:WGE3"/>
    <mergeCell ref="WGF3:WGH3"/>
    <mergeCell ref="WGI3:WGK3"/>
    <mergeCell ref="WGL3:WGN3"/>
    <mergeCell ref="WGO3:WGQ3"/>
    <mergeCell ref="WGR3:WGT3"/>
    <mergeCell ref="WFK3:WFM3"/>
    <mergeCell ref="WFN3:WFP3"/>
    <mergeCell ref="WFQ3:WFS3"/>
    <mergeCell ref="WFT3:WFV3"/>
    <mergeCell ref="WFW3:WFY3"/>
    <mergeCell ref="WFZ3:WGB3"/>
    <mergeCell ref="WES3:WEU3"/>
    <mergeCell ref="WEV3:WEX3"/>
    <mergeCell ref="WEY3:WFA3"/>
    <mergeCell ref="WFB3:WFD3"/>
    <mergeCell ref="WFE3:WFG3"/>
    <mergeCell ref="WFH3:WFJ3"/>
    <mergeCell ref="WEA3:WEC3"/>
    <mergeCell ref="WED3:WEF3"/>
    <mergeCell ref="WEG3:WEI3"/>
    <mergeCell ref="WEJ3:WEL3"/>
    <mergeCell ref="WEM3:WEO3"/>
    <mergeCell ref="WEP3:WER3"/>
    <mergeCell ref="WDI3:WDK3"/>
    <mergeCell ref="WDL3:WDN3"/>
    <mergeCell ref="WDO3:WDQ3"/>
    <mergeCell ref="WDR3:WDT3"/>
    <mergeCell ref="WDU3:WDW3"/>
    <mergeCell ref="WDX3:WDZ3"/>
    <mergeCell ref="WCQ3:WCS3"/>
    <mergeCell ref="WCT3:WCV3"/>
    <mergeCell ref="WCW3:WCY3"/>
    <mergeCell ref="WCZ3:WDB3"/>
    <mergeCell ref="WDC3:WDE3"/>
    <mergeCell ref="WDF3:WDH3"/>
    <mergeCell ref="WBY3:WCA3"/>
    <mergeCell ref="WCB3:WCD3"/>
    <mergeCell ref="WCE3:WCG3"/>
    <mergeCell ref="WCH3:WCJ3"/>
    <mergeCell ref="WCK3:WCM3"/>
    <mergeCell ref="WCN3:WCP3"/>
    <mergeCell ref="WBG3:WBI3"/>
    <mergeCell ref="WBJ3:WBL3"/>
    <mergeCell ref="WBM3:WBO3"/>
    <mergeCell ref="WBP3:WBR3"/>
    <mergeCell ref="WBS3:WBU3"/>
    <mergeCell ref="WBV3:WBX3"/>
    <mergeCell ref="WAO3:WAQ3"/>
    <mergeCell ref="WAR3:WAT3"/>
    <mergeCell ref="WAU3:WAW3"/>
    <mergeCell ref="WAX3:WAZ3"/>
    <mergeCell ref="WBA3:WBC3"/>
    <mergeCell ref="WBD3:WBF3"/>
    <mergeCell ref="VZW3:VZY3"/>
    <mergeCell ref="VZZ3:WAB3"/>
    <mergeCell ref="WAC3:WAE3"/>
    <mergeCell ref="WAF3:WAH3"/>
    <mergeCell ref="WAI3:WAK3"/>
    <mergeCell ref="WAL3:WAN3"/>
    <mergeCell ref="VZE3:VZG3"/>
    <mergeCell ref="VZH3:VZJ3"/>
    <mergeCell ref="VZK3:VZM3"/>
    <mergeCell ref="VZN3:VZP3"/>
    <mergeCell ref="VZQ3:VZS3"/>
    <mergeCell ref="VZT3:VZV3"/>
    <mergeCell ref="VYM3:VYO3"/>
    <mergeCell ref="VYP3:VYR3"/>
    <mergeCell ref="VYS3:VYU3"/>
    <mergeCell ref="VYV3:VYX3"/>
    <mergeCell ref="VYY3:VZA3"/>
    <mergeCell ref="VZB3:VZD3"/>
    <mergeCell ref="VXU3:VXW3"/>
    <mergeCell ref="VXX3:VXZ3"/>
    <mergeCell ref="VYA3:VYC3"/>
    <mergeCell ref="VYD3:VYF3"/>
    <mergeCell ref="VYG3:VYI3"/>
    <mergeCell ref="VYJ3:VYL3"/>
    <mergeCell ref="VXC3:VXE3"/>
    <mergeCell ref="VXF3:VXH3"/>
    <mergeCell ref="VXI3:VXK3"/>
    <mergeCell ref="VXL3:VXN3"/>
    <mergeCell ref="VXO3:VXQ3"/>
    <mergeCell ref="VXR3:VXT3"/>
    <mergeCell ref="VWK3:VWM3"/>
    <mergeCell ref="VWN3:VWP3"/>
    <mergeCell ref="VWQ3:VWS3"/>
    <mergeCell ref="VWT3:VWV3"/>
    <mergeCell ref="VWW3:VWY3"/>
    <mergeCell ref="VWZ3:VXB3"/>
    <mergeCell ref="VVS3:VVU3"/>
    <mergeCell ref="VVV3:VVX3"/>
    <mergeCell ref="VVY3:VWA3"/>
    <mergeCell ref="VWB3:VWD3"/>
    <mergeCell ref="VWE3:VWG3"/>
    <mergeCell ref="VWH3:VWJ3"/>
    <mergeCell ref="VVA3:VVC3"/>
    <mergeCell ref="VVD3:VVF3"/>
    <mergeCell ref="VVG3:VVI3"/>
    <mergeCell ref="VVJ3:VVL3"/>
    <mergeCell ref="VVM3:VVO3"/>
    <mergeCell ref="VVP3:VVR3"/>
    <mergeCell ref="VUI3:VUK3"/>
    <mergeCell ref="VUL3:VUN3"/>
    <mergeCell ref="VUO3:VUQ3"/>
    <mergeCell ref="VUR3:VUT3"/>
    <mergeCell ref="VUU3:VUW3"/>
    <mergeCell ref="VUX3:VUZ3"/>
    <mergeCell ref="VTQ3:VTS3"/>
    <mergeCell ref="VTT3:VTV3"/>
    <mergeCell ref="VTW3:VTY3"/>
    <mergeCell ref="VTZ3:VUB3"/>
    <mergeCell ref="VUC3:VUE3"/>
    <mergeCell ref="VUF3:VUH3"/>
    <mergeCell ref="VSY3:VTA3"/>
    <mergeCell ref="VTB3:VTD3"/>
    <mergeCell ref="VTE3:VTG3"/>
    <mergeCell ref="VTH3:VTJ3"/>
    <mergeCell ref="VTK3:VTM3"/>
    <mergeCell ref="VTN3:VTP3"/>
    <mergeCell ref="VSG3:VSI3"/>
    <mergeCell ref="VSJ3:VSL3"/>
    <mergeCell ref="VSM3:VSO3"/>
    <mergeCell ref="VSP3:VSR3"/>
    <mergeCell ref="VSS3:VSU3"/>
    <mergeCell ref="VSV3:VSX3"/>
    <mergeCell ref="VRO3:VRQ3"/>
    <mergeCell ref="VRR3:VRT3"/>
    <mergeCell ref="VRU3:VRW3"/>
    <mergeCell ref="VRX3:VRZ3"/>
    <mergeCell ref="VSA3:VSC3"/>
    <mergeCell ref="VSD3:VSF3"/>
    <mergeCell ref="VQW3:VQY3"/>
    <mergeCell ref="VQZ3:VRB3"/>
    <mergeCell ref="VRC3:VRE3"/>
    <mergeCell ref="VRF3:VRH3"/>
    <mergeCell ref="VRI3:VRK3"/>
    <mergeCell ref="VRL3:VRN3"/>
    <mergeCell ref="VQE3:VQG3"/>
    <mergeCell ref="VQH3:VQJ3"/>
    <mergeCell ref="VQK3:VQM3"/>
    <mergeCell ref="VQN3:VQP3"/>
    <mergeCell ref="VQQ3:VQS3"/>
    <mergeCell ref="VQT3:VQV3"/>
    <mergeCell ref="VPM3:VPO3"/>
    <mergeCell ref="VPP3:VPR3"/>
    <mergeCell ref="VPS3:VPU3"/>
    <mergeCell ref="VPV3:VPX3"/>
    <mergeCell ref="VPY3:VQA3"/>
    <mergeCell ref="VQB3:VQD3"/>
    <mergeCell ref="VOU3:VOW3"/>
    <mergeCell ref="VOX3:VOZ3"/>
    <mergeCell ref="VPA3:VPC3"/>
    <mergeCell ref="VPD3:VPF3"/>
    <mergeCell ref="VPG3:VPI3"/>
    <mergeCell ref="VPJ3:VPL3"/>
    <mergeCell ref="VOC3:VOE3"/>
    <mergeCell ref="VOF3:VOH3"/>
    <mergeCell ref="VOI3:VOK3"/>
    <mergeCell ref="VOL3:VON3"/>
    <mergeCell ref="VOO3:VOQ3"/>
    <mergeCell ref="VOR3:VOT3"/>
    <mergeCell ref="VNK3:VNM3"/>
    <mergeCell ref="VNN3:VNP3"/>
    <mergeCell ref="VNQ3:VNS3"/>
    <mergeCell ref="VNT3:VNV3"/>
    <mergeCell ref="VNW3:VNY3"/>
    <mergeCell ref="VNZ3:VOB3"/>
    <mergeCell ref="VMS3:VMU3"/>
    <mergeCell ref="VMV3:VMX3"/>
    <mergeCell ref="VMY3:VNA3"/>
    <mergeCell ref="VNB3:VND3"/>
    <mergeCell ref="VNE3:VNG3"/>
    <mergeCell ref="VNH3:VNJ3"/>
    <mergeCell ref="VMA3:VMC3"/>
    <mergeCell ref="VMD3:VMF3"/>
    <mergeCell ref="VMG3:VMI3"/>
    <mergeCell ref="VMJ3:VML3"/>
    <mergeCell ref="VMM3:VMO3"/>
    <mergeCell ref="VMP3:VMR3"/>
    <mergeCell ref="VLI3:VLK3"/>
    <mergeCell ref="VLL3:VLN3"/>
    <mergeCell ref="VLO3:VLQ3"/>
    <mergeCell ref="VLR3:VLT3"/>
    <mergeCell ref="VLU3:VLW3"/>
    <mergeCell ref="VLX3:VLZ3"/>
    <mergeCell ref="VKQ3:VKS3"/>
    <mergeCell ref="VKT3:VKV3"/>
    <mergeCell ref="VKW3:VKY3"/>
    <mergeCell ref="VKZ3:VLB3"/>
    <mergeCell ref="VLC3:VLE3"/>
    <mergeCell ref="VLF3:VLH3"/>
    <mergeCell ref="VJY3:VKA3"/>
    <mergeCell ref="VKB3:VKD3"/>
    <mergeCell ref="VKE3:VKG3"/>
    <mergeCell ref="VKH3:VKJ3"/>
    <mergeCell ref="VKK3:VKM3"/>
    <mergeCell ref="VKN3:VKP3"/>
    <mergeCell ref="VJG3:VJI3"/>
    <mergeCell ref="VJJ3:VJL3"/>
    <mergeCell ref="VJM3:VJO3"/>
    <mergeCell ref="VJP3:VJR3"/>
    <mergeCell ref="VJS3:VJU3"/>
    <mergeCell ref="VJV3:VJX3"/>
    <mergeCell ref="VIO3:VIQ3"/>
    <mergeCell ref="VIR3:VIT3"/>
    <mergeCell ref="VIU3:VIW3"/>
    <mergeCell ref="VIX3:VIZ3"/>
    <mergeCell ref="VJA3:VJC3"/>
    <mergeCell ref="VJD3:VJF3"/>
    <mergeCell ref="VHW3:VHY3"/>
    <mergeCell ref="VHZ3:VIB3"/>
    <mergeCell ref="VIC3:VIE3"/>
    <mergeCell ref="VIF3:VIH3"/>
    <mergeCell ref="VII3:VIK3"/>
    <mergeCell ref="VIL3:VIN3"/>
    <mergeCell ref="VHE3:VHG3"/>
    <mergeCell ref="VHH3:VHJ3"/>
    <mergeCell ref="VHK3:VHM3"/>
    <mergeCell ref="VHN3:VHP3"/>
    <mergeCell ref="VHQ3:VHS3"/>
    <mergeCell ref="VHT3:VHV3"/>
    <mergeCell ref="VGM3:VGO3"/>
    <mergeCell ref="VGP3:VGR3"/>
    <mergeCell ref="VGS3:VGU3"/>
    <mergeCell ref="VGV3:VGX3"/>
    <mergeCell ref="VGY3:VHA3"/>
    <mergeCell ref="VHB3:VHD3"/>
    <mergeCell ref="VFU3:VFW3"/>
    <mergeCell ref="VFX3:VFZ3"/>
    <mergeCell ref="VGA3:VGC3"/>
    <mergeCell ref="VGD3:VGF3"/>
    <mergeCell ref="VGG3:VGI3"/>
    <mergeCell ref="VGJ3:VGL3"/>
    <mergeCell ref="VFC3:VFE3"/>
    <mergeCell ref="VFF3:VFH3"/>
    <mergeCell ref="VFI3:VFK3"/>
    <mergeCell ref="VFL3:VFN3"/>
    <mergeCell ref="VFO3:VFQ3"/>
    <mergeCell ref="VFR3:VFT3"/>
    <mergeCell ref="VEK3:VEM3"/>
    <mergeCell ref="VEN3:VEP3"/>
    <mergeCell ref="VEQ3:VES3"/>
    <mergeCell ref="VET3:VEV3"/>
    <mergeCell ref="VEW3:VEY3"/>
    <mergeCell ref="VEZ3:VFB3"/>
    <mergeCell ref="VDS3:VDU3"/>
    <mergeCell ref="VDV3:VDX3"/>
    <mergeCell ref="VDY3:VEA3"/>
    <mergeCell ref="VEB3:VED3"/>
    <mergeCell ref="VEE3:VEG3"/>
    <mergeCell ref="VEH3:VEJ3"/>
    <mergeCell ref="VDA3:VDC3"/>
    <mergeCell ref="VDD3:VDF3"/>
    <mergeCell ref="VDG3:VDI3"/>
    <mergeCell ref="VDJ3:VDL3"/>
    <mergeCell ref="VDM3:VDO3"/>
    <mergeCell ref="VDP3:VDR3"/>
    <mergeCell ref="VCI3:VCK3"/>
    <mergeCell ref="VCL3:VCN3"/>
    <mergeCell ref="VCO3:VCQ3"/>
    <mergeCell ref="VCR3:VCT3"/>
    <mergeCell ref="VCU3:VCW3"/>
    <mergeCell ref="VCX3:VCZ3"/>
    <mergeCell ref="VBQ3:VBS3"/>
    <mergeCell ref="VBT3:VBV3"/>
    <mergeCell ref="VBW3:VBY3"/>
    <mergeCell ref="VBZ3:VCB3"/>
    <mergeCell ref="VCC3:VCE3"/>
    <mergeCell ref="VCF3:VCH3"/>
    <mergeCell ref="VAY3:VBA3"/>
    <mergeCell ref="VBB3:VBD3"/>
    <mergeCell ref="VBE3:VBG3"/>
    <mergeCell ref="VBH3:VBJ3"/>
    <mergeCell ref="VBK3:VBM3"/>
    <mergeCell ref="VBN3:VBP3"/>
    <mergeCell ref="VAG3:VAI3"/>
    <mergeCell ref="VAJ3:VAL3"/>
    <mergeCell ref="VAM3:VAO3"/>
    <mergeCell ref="VAP3:VAR3"/>
    <mergeCell ref="VAS3:VAU3"/>
    <mergeCell ref="VAV3:VAX3"/>
    <mergeCell ref="UZO3:UZQ3"/>
    <mergeCell ref="UZR3:UZT3"/>
    <mergeCell ref="UZU3:UZW3"/>
    <mergeCell ref="UZX3:UZZ3"/>
    <mergeCell ref="VAA3:VAC3"/>
    <mergeCell ref="VAD3:VAF3"/>
    <mergeCell ref="UYW3:UYY3"/>
    <mergeCell ref="UYZ3:UZB3"/>
    <mergeCell ref="UZC3:UZE3"/>
    <mergeCell ref="UZF3:UZH3"/>
    <mergeCell ref="UZI3:UZK3"/>
    <mergeCell ref="UZL3:UZN3"/>
    <mergeCell ref="UYE3:UYG3"/>
    <mergeCell ref="UYH3:UYJ3"/>
    <mergeCell ref="UYK3:UYM3"/>
    <mergeCell ref="UYN3:UYP3"/>
    <mergeCell ref="UYQ3:UYS3"/>
    <mergeCell ref="UYT3:UYV3"/>
    <mergeCell ref="UXM3:UXO3"/>
    <mergeCell ref="UXP3:UXR3"/>
    <mergeCell ref="UXS3:UXU3"/>
    <mergeCell ref="UXV3:UXX3"/>
    <mergeCell ref="UXY3:UYA3"/>
    <mergeCell ref="UYB3:UYD3"/>
    <mergeCell ref="UWU3:UWW3"/>
    <mergeCell ref="UWX3:UWZ3"/>
    <mergeCell ref="UXA3:UXC3"/>
    <mergeCell ref="UXD3:UXF3"/>
    <mergeCell ref="UXG3:UXI3"/>
    <mergeCell ref="UXJ3:UXL3"/>
    <mergeCell ref="UWC3:UWE3"/>
    <mergeCell ref="UWF3:UWH3"/>
    <mergeCell ref="UWI3:UWK3"/>
    <mergeCell ref="UWL3:UWN3"/>
    <mergeCell ref="UWO3:UWQ3"/>
    <mergeCell ref="UWR3:UWT3"/>
    <mergeCell ref="UVK3:UVM3"/>
    <mergeCell ref="UVN3:UVP3"/>
    <mergeCell ref="UVQ3:UVS3"/>
    <mergeCell ref="UVT3:UVV3"/>
    <mergeCell ref="UVW3:UVY3"/>
    <mergeCell ref="UVZ3:UWB3"/>
    <mergeCell ref="UUS3:UUU3"/>
    <mergeCell ref="UUV3:UUX3"/>
    <mergeCell ref="UUY3:UVA3"/>
    <mergeCell ref="UVB3:UVD3"/>
    <mergeCell ref="UVE3:UVG3"/>
    <mergeCell ref="UVH3:UVJ3"/>
    <mergeCell ref="UUA3:UUC3"/>
    <mergeCell ref="UUD3:UUF3"/>
    <mergeCell ref="UUG3:UUI3"/>
    <mergeCell ref="UUJ3:UUL3"/>
    <mergeCell ref="UUM3:UUO3"/>
    <mergeCell ref="UUP3:UUR3"/>
    <mergeCell ref="UTI3:UTK3"/>
    <mergeCell ref="UTL3:UTN3"/>
    <mergeCell ref="UTO3:UTQ3"/>
    <mergeCell ref="UTR3:UTT3"/>
    <mergeCell ref="UTU3:UTW3"/>
    <mergeCell ref="UTX3:UTZ3"/>
    <mergeCell ref="USQ3:USS3"/>
    <mergeCell ref="UST3:USV3"/>
    <mergeCell ref="USW3:USY3"/>
    <mergeCell ref="USZ3:UTB3"/>
    <mergeCell ref="UTC3:UTE3"/>
    <mergeCell ref="UTF3:UTH3"/>
    <mergeCell ref="URY3:USA3"/>
    <mergeCell ref="USB3:USD3"/>
    <mergeCell ref="USE3:USG3"/>
    <mergeCell ref="USH3:USJ3"/>
    <mergeCell ref="USK3:USM3"/>
    <mergeCell ref="USN3:USP3"/>
    <mergeCell ref="URG3:URI3"/>
    <mergeCell ref="URJ3:URL3"/>
    <mergeCell ref="URM3:URO3"/>
    <mergeCell ref="URP3:URR3"/>
    <mergeCell ref="URS3:URU3"/>
    <mergeCell ref="URV3:URX3"/>
    <mergeCell ref="UQO3:UQQ3"/>
    <mergeCell ref="UQR3:UQT3"/>
    <mergeCell ref="UQU3:UQW3"/>
    <mergeCell ref="UQX3:UQZ3"/>
    <mergeCell ref="URA3:URC3"/>
    <mergeCell ref="URD3:URF3"/>
    <mergeCell ref="UPW3:UPY3"/>
    <mergeCell ref="UPZ3:UQB3"/>
    <mergeCell ref="UQC3:UQE3"/>
    <mergeCell ref="UQF3:UQH3"/>
    <mergeCell ref="UQI3:UQK3"/>
    <mergeCell ref="UQL3:UQN3"/>
    <mergeCell ref="UPE3:UPG3"/>
    <mergeCell ref="UPH3:UPJ3"/>
    <mergeCell ref="UPK3:UPM3"/>
    <mergeCell ref="UPN3:UPP3"/>
    <mergeCell ref="UPQ3:UPS3"/>
    <mergeCell ref="UPT3:UPV3"/>
    <mergeCell ref="UOM3:UOO3"/>
    <mergeCell ref="UOP3:UOR3"/>
    <mergeCell ref="UOS3:UOU3"/>
    <mergeCell ref="UOV3:UOX3"/>
    <mergeCell ref="UOY3:UPA3"/>
    <mergeCell ref="UPB3:UPD3"/>
    <mergeCell ref="UNU3:UNW3"/>
    <mergeCell ref="UNX3:UNZ3"/>
    <mergeCell ref="UOA3:UOC3"/>
    <mergeCell ref="UOD3:UOF3"/>
    <mergeCell ref="UOG3:UOI3"/>
    <mergeCell ref="UOJ3:UOL3"/>
    <mergeCell ref="UNC3:UNE3"/>
    <mergeCell ref="UNF3:UNH3"/>
    <mergeCell ref="UNI3:UNK3"/>
    <mergeCell ref="UNL3:UNN3"/>
    <mergeCell ref="UNO3:UNQ3"/>
    <mergeCell ref="UNR3:UNT3"/>
    <mergeCell ref="UMK3:UMM3"/>
    <mergeCell ref="UMN3:UMP3"/>
    <mergeCell ref="UMQ3:UMS3"/>
    <mergeCell ref="UMT3:UMV3"/>
    <mergeCell ref="UMW3:UMY3"/>
    <mergeCell ref="UMZ3:UNB3"/>
    <mergeCell ref="ULS3:ULU3"/>
    <mergeCell ref="ULV3:ULX3"/>
    <mergeCell ref="ULY3:UMA3"/>
    <mergeCell ref="UMB3:UMD3"/>
    <mergeCell ref="UME3:UMG3"/>
    <mergeCell ref="UMH3:UMJ3"/>
    <mergeCell ref="ULA3:ULC3"/>
    <mergeCell ref="ULD3:ULF3"/>
    <mergeCell ref="ULG3:ULI3"/>
    <mergeCell ref="ULJ3:ULL3"/>
    <mergeCell ref="ULM3:ULO3"/>
    <mergeCell ref="ULP3:ULR3"/>
    <mergeCell ref="UKI3:UKK3"/>
    <mergeCell ref="UKL3:UKN3"/>
    <mergeCell ref="UKO3:UKQ3"/>
    <mergeCell ref="UKR3:UKT3"/>
    <mergeCell ref="UKU3:UKW3"/>
    <mergeCell ref="UKX3:UKZ3"/>
    <mergeCell ref="UJQ3:UJS3"/>
    <mergeCell ref="UJT3:UJV3"/>
    <mergeCell ref="UJW3:UJY3"/>
    <mergeCell ref="UJZ3:UKB3"/>
    <mergeCell ref="UKC3:UKE3"/>
    <mergeCell ref="UKF3:UKH3"/>
    <mergeCell ref="UIY3:UJA3"/>
    <mergeCell ref="UJB3:UJD3"/>
    <mergeCell ref="UJE3:UJG3"/>
    <mergeCell ref="UJH3:UJJ3"/>
    <mergeCell ref="UJK3:UJM3"/>
    <mergeCell ref="UJN3:UJP3"/>
    <mergeCell ref="UIG3:UII3"/>
    <mergeCell ref="UIJ3:UIL3"/>
    <mergeCell ref="UIM3:UIO3"/>
    <mergeCell ref="UIP3:UIR3"/>
    <mergeCell ref="UIS3:UIU3"/>
    <mergeCell ref="UIV3:UIX3"/>
    <mergeCell ref="UHO3:UHQ3"/>
    <mergeCell ref="UHR3:UHT3"/>
    <mergeCell ref="UHU3:UHW3"/>
    <mergeCell ref="UHX3:UHZ3"/>
    <mergeCell ref="UIA3:UIC3"/>
    <mergeCell ref="UID3:UIF3"/>
    <mergeCell ref="UGW3:UGY3"/>
    <mergeCell ref="UGZ3:UHB3"/>
    <mergeCell ref="UHC3:UHE3"/>
    <mergeCell ref="UHF3:UHH3"/>
    <mergeCell ref="UHI3:UHK3"/>
    <mergeCell ref="UHL3:UHN3"/>
    <mergeCell ref="UGE3:UGG3"/>
    <mergeCell ref="UGH3:UGJ3"/>
    <mergeCell ref="UGK3:UGM3"/>
    <mergeCell ref="UGN3:UGP3"/>
    <mergeCell ref="UGQ3:UGS3"/>
    <mergeCell ref="UGT3:UGV3"/>
    <mergeCell ref="UFM3:UFO3"/>
    <mergeCell ref="UFP3:UFR3"/>
    <mergeCell ref="UFS3:UFU3"/>
    <mergeCell ref="UFV3:UFX3"/>
    <mergeCell ref="UFY3:UGA3"/>
    <mergeCell ref="UGB3:UGD3"/>
    <mergeCell ref="UEU3:UEW3"/>
    <mergeCell ref="UEX3:UEZ3"/>
    <mergeCell ref="UFA3:UFC3"/>
    <mergeCell ref="UFD3:UFF3"/>
    <mergeCell ref="UFG3:UFI3"/>
    <mergeCell ref="UFJ3:UFL3"/>
    <mergeCell ref="UEC3:UEE3"/>
    <mergeCell ref="UEF3:UEH3"/>
    <mergeCell ref="UEI3:UEK3"/>
    <mergeCell ref="UEL3:UEN3"/>
    <mergeCell ref="UEO3:UEQ3"/>
    <mergeCell ref="UER3:UET3"/>
    <mergeCell ref="UDK3:UDM3"/>
    <mergeCell ref="UDN3:UDP3"/>
    <mergeCell ref="UDQ3:UDS3"/>
    <mergeCell ref="UDT3:UDV3"/>
    <mergeCell ref="UDW3:UDY3"/>
    <mergeCell ref="UDZ3:UEB3"/>
    <mergeCell ref="UCS3:UCU3"/>
    <mergeCell ref="UCV3:UCX3"/>
    <mergeCell ref="UCY3:UDA3"/>
    <mergeCell ref="UDB3:UDD3"/>
    <mergeCell ref="UDE3:UDG3"/>
    <mergeCell ref="UDH3:UDJ3"/>
    <mergeCell ref="UCA3:UCC3"/>
    <mergeCell ref="UCD3:UCF3"/>
    <mergeCell ref="UCG3:UCI3"/>
    <mergeCell ref="UCJ3:UCL3"/>
    <mergeCell ref="UCM3:UCO3"/>
    <mergeCell ref="UCP3:UCR3"/>
    <mergeCell ref="UBI3:UBK3"/>
    <mergeCell ref="UBL3:UBN3"/>
    <mergeCell ref="UBO3:UBQ3"/>
    <mergeCell ref="UBR3:UBT3"/>
    <mergeCell ref="UBU3:UBW3"/>
    <mergeCell ref="UBX3:UBZ3"/>
    <mergeCell ref="UAQ3:UAS3"/>
    <mergeCell ref="UAT3:UAV3"/>
    <mergeCell ref="UAW3:UAY3"/>
    <mergeCell ref="UAZ3:UBB3"/>
    <mergeCell ref="UBC3:UBE3"/>
    <mergeCell ref="UBF3:UBH3"/>
    <mergeCell ref="TZY3:UAA3"/>
    <mergeCell ref="UAB3:UAD3"/>
    <mergeCell ref="UAE3:UAG3"/>
    <mergeCell ref="UAH3:UAJ3"/>
    <mergeCell ref="UAK3:UAM3"/>
    <mergeCell ref="UAN3:UAP3"/>
    <mergeCell ref="TZG3:TZI3"/>
    <mergeCell ref="TZJ3:TZL3"/>
    <mergeCell ref="TZM3:TZO3"/>
    <mergeCell ref="TZP3:TZR3"/>
    <mergeCell ref="TZS3:TZU3"/>
    <mergeCell ref="TZV3:TZX3"/>
    <mergeCell ref="TYO3:TYQ3"/>
    <mergeCell ref="TYR3:TYT3"/>
    <mergeCell ref="TYU3:TYW3"/>
    <mergeCell ref="TYX3:TYZ3"/>
    <mergeCell ref="TZA3:TZC3"/>
    <mergeCell ref="TZD3:TZF3"/>
    <mergeCell ref="TXW3:TXY3"/>
    <mergeCell ref="TXZ3:TYB3"/>
    <mergeCell ref="TYC3:TYE3"/>
    <mergeCell ref="TYF3:TYH3"/>
    <mergeCell ref="TYI3:TYK3"/>
    <mergeCell ref="TYL3:TYN3"/>
    <mergeCell ref="TXE3:TXG3"/>
    <mergeCell ref="TXH3:TXJ3"/>
    <mergeCell ref="TXK3:TXM3"/>
    <mergeCell ref="TXN3:TXP3"/>
    <mergeCell ref="TXQ3:TXS3"/>
    <mergeCell ref="TXT3:TXV3"/>
    <mergeCell ref="TWM3:TWO3"/>
    <mergeCell ref="TWP3:TWR3"/>
    <mergeCell ref="TWS3:TWU3"/>
    <mergeCell ref="TWV3:TWX3"/>
    <mergeCell ref="TWY3:TXA3"/>
    <mergeCell ref="TXB3:TXD3"/>
    <mergeCell ref="TVU3:TVW3"/>
    <mergeCell ref="TVX3:TVZ3"/>
    <mergeCell ref="TWA3:TWC3"/>
    <mergeCell ref="TWD3:TWF3"/>
    <mergeCell ref="TWG3:TWI3"/>
    <mergeCell ref="TWJ3:TWL3"/>
    <mergeCell ref="TVC3:TVE3"/>
    <mergeCell ref="TVF3:TVH3"/>
    <mergeCell ref="TVI3:TVK3"/>
    <mergeCell ref="TVL3:TVN3"/>
    <mergeCell ref="TVO3:TVQ3"/>
    <mergeCell ref="TVR3:TVT3"/>
    <mergeCell ref="TUK3:TUM3"/>
    <mergeCell ref="TUN3:TUP3"/>
    <mergeCell ref="TUQ3:TUS3"/>
    <mergeCell ref="TUT3:TUV3"/>
    <mergeCell ref="TUW3:TUY3"/>
    <mergeCell ref="TUZ3:TVB3"/>
    <mergeCell ref="TTS3:TTU3"/>
    <mergeCell ref="TTV3:TTX3"/>
    <mergeCell ref="TTY3:TUA3"/>
    <mergeCell ref="TUB3:TUD3"/>
    <mergeCell ref="TUE3:TUG3"/>
    <mergeCell ref="TUH3:TUJ3"/>
    <mergeCell ref="TTA3:TTC3"/>
    <mergeCell ref="TTD3:TTF3"/>
    <mergeCell ref="TTG3:TTI3"/>
    <mergeCell ref="TTJ3:TTL3"/>
    <mergeCell ref="TTM3:TTO3"/>
    <mergeCell ref="TTP3:TTR3"/>
    <mergeCell ref="TSI3:TSK3"/>
    <mergeCell ref="TSL3:TSN3"/>
    <mergeCell ref="TSO3:TSQ3"/>
    <mergeCell ref="TSR3:TST3"/>
    <mergeCell ref="TSU3:TSW3"/>
    <mergeCell ref="TSX3:TSZ3"/>
    <mergeCell ref="TRQ3:TRS3"/>
    <mergeCell ref="TRT3:TRV3"/>
    <mergeCell ref="TRW3:TRY3"/>
    <mergeCell ref="TRZ3:TSB3"/>
    <mergeCell ref="TSC3:TSE3"/>
    <mergeCell ref="TSF3:TSH3"/>
    <mergeCell ref="TQY3:TRA3"/>
    <mergeCell ref="TRB3:TRD3"/>
    <mergeCell ref="TRE3:TRG3"/>
    <mergeCell ref="TRH3:TRJ3"/>
    <mergeCell ref="TRK3:TRM3"/>
    <mergeCell ref="TRN3:TRP3"/>
    <mergeCell ref="TQG3:TQI3"/>
    <mergeCell ref="TQJ3:TQL3"/>
    <mergeCell ref="TQM3:TQO3"/>
    <mergeCell ref="TQP3:TQR3"/>
    <mergeCell ref="TQS3:TQU3"/>
    <mergeCell ref="TQV3:TQX3"/>
    <mergeCell ref="TPO3:TPQ3"/>
    <mergeCell ref="TPR3:TPT3"/>
    <mergeCell ref="TPU3:TPW3"/>
    <mergeCell ref="TPX3:TPZ3"/>
    <mergeCell ref="TQA3:TQC3"/>
    <mergeCell ref="TQD3:TQF3"/>
    <mergeCell ref="TOW3:TOY3"/>
    <mergeCell ref="TOZ3:TPB3"/>
    <mergeCell ref="TPC3:TPE3"/>
    <mergeCell ref="TPF3:TPH3"/>
    <mergeCell ref="TPI3:TPK3"/>
    <mergeCell ref="TPL3:TPN3"/>
    <mergeCell ref="TOE3:TOG3"/>
    <mergeCell ref="TOH3:TOJ3"/>
    <mergeCell ref="TOK3:TOM3"/>
    <mergeCell ref="TON3:TOP3"/>
    <mergeCell ref="TOQ3:TOS3"/>
    <mergeCell ref="TOT3:TOV3"/>
    <mergeCell ref="TNM3:TNO3"/>
    <mergeCell ref="TNP3:TNR3"/>
    <mergeCell ref="TNS3:TNU3"/>
    <mergeCell ref="TNV3:TNX3"/>
    <mergeCell ref="TNY3:TOA3"/>
    <mergeCell ref="TOB3:TOD3"/>
    <mergeCell ref="TMU3:TMW3"/>
    <mergeCell ref="TMX3:TMZ3"/>
    <mergeCell ref="TNA3:TNC3"/>
    <mergeCell ref="TND3:TNF3"/>
    <mergeCell ref="TNG3:TNI3"/>
    <mergeCell ref="TNJ3:TNL3"/>
    <mergeCell ref="TMC3:TME3"/>
    <mergeCell ref="TMF3:TMH3"/>
    <mergeCell ref="TMI3:TMK3"/>
    <mergeCell ref="TML3:TMN3"/>
    <mergeCell ref="TMO3:TMQ3"/>
    <mergeCell ref="TMR3:TMT3"/>
    <mergeCell ref="TLK3:TLM3"/>
    <mergeCell ref="TLN3:TLP3"/>
    <mergeCell ref="TLQ3:TLS3"/>
    <mergeCell ref="TLT3:TLV3"/>
    <mergeCell ref="TLW3:TLY3"/>
    <mergeCell ref="TLZ3:TMB3"/>
    <mergeCell ref="TKS3:TKU3"/>
    <mergeCell ref="TKV3:TKX3"/>
    <mergeCell ref="TKY3:TLA3"/>
    <mergeCell ref="TLB3:TLD3"/>
    <mergeCell ref="TLE3:TLG3"/>
    <mergeCell ref="TLH3:TLJ3"/>
    <mergeCell ref="TKA3:TKC3"/>
    <mergeCell ref="TKD3:TKF3"/>
    <mergeCell ref="TKG3:TKI3"/>
    <mergeCell ref="TKJ3:TKL3"/>
    <mergeCell ref="TKM3:TKO3"/>
    <mergeCell ref="TKP3:TKR3"/>
    <mergeCell ref="TJI3:TJK3"/>
    <mergeCell ref="TJL3:TJN3"/>
    <mergeCell ref="TJO3:TJQ3"/>
    <mergeCell ref="TJR3:TJT3"/>
    <mergeCell ref="TJU3:TJW3"/>
    <mergeCell ref="TJX3:TJZ3"/>
    <mergeCell ref="TIQ3:TIS3"/>
    <mergeCell ref="TIT3:TIV3"/>
    <mergeCell ref="TIW3:TIY3"/>
    <mergeCell ref="TIZ3:TJB3"/>
    <mergeCell ref="TJC3:TJE3"/>
    <mergeCell ref="TJF3:TJH3"/>
    <mergeCell ref="THY3:TIA3"/>
    <mergeCell ref="TIB3:TID3"/>
    <mergeCell ref="TIE3:TIG3"/>
    <mergeCell ref="TIH3:TIJ3"/>
    <mergeCell ref="TIK3:TIM3"/>
    <mergeCell ref="TIN3:TIP3"/>
    <mergeCell ref="THG3:THI3"/>
    <mergeCell ref="THJ3:THL3"/>
    <mergeCell ref="THM3:THO3"/>
    <mergeCell ref="THP3:THR3"/>
    <mergeCell ref="THS3:THU3"/>
    <mergeCell ref="THV3:THX3"/>
    <mergeCell ref="TGO3:TGQ3"/>
    <mergeCell ref="TGR3:TGT3"/>
    <mergeCell ref="TGU3:TGW3"/>
    <mergeCell ref="TGX3:TGZ3"/>
    <mergeCell ref="THA3:THC3"/>
    <mergeCell ref="THD3:THF3"/>
    <mergeCell ref="TFW3:TFY3"/>
    <mergeCell ref="TFZ3:TGB3"/>
    <mergeCell ref="TGC3:TGE3"/>
    <mergeCell ref="TGF3:TGH3"/>
    <mergeCell ref="TGI3:TGK3"/>
    <mergeCell ref="TGL3:TGN3"/>
    <mergeCell ref="TFE3:TFG3"/>
    <mergeCell ref="TFH3:TFJ3"/>
    <mergeCell ref="TFK3:TFM3"/>
    <mergeCell ref="TFN3:TFP3"/>
    <mergeCell ref="TFQ3:TFS3"/>
    <mergeCell ref="TFT3:TFV3"/>
    <mergeCell ref="TEM3:TEO3"/>
    <mergeCell ref="TEP3:TER3"/>
    <mergeCell ref="TES3:TEU3"/>
    <mergeCell ref="TEV3:TEX3"/>
    <mergeCell ref="TEY3:TFA3"/>
    <mergeCell ref="TFB3:TFD3"/>
    <mergeCell ref="TDU3:TDW3"/>
    <mergeCell ref="TDX3:TDZ3"/>
    <mergeCell ref="TEA3:TEC3"/>
    <mergeCell ref="TED3:TEF3"/>
    <mergeCell ref="TEG3:TEI3"/>
    <mergeCell ref="TEJ3:TEL3"/>
    <mergeCell ref="TDC3:TDE3"/>
    <mergeCell ref="TDF3:TDH3"/>
    <mergeCell ref="TDI3:TDK3"/>
    <mergeCell ref="TDL3:TDN3"/>
    <mergeCell ref="TDO3:TDQ3"/>
    <mergeCell ref="TDR3:TDT3"/>
    <mergeCell ref="TCK3:TCM3"/>
    <mergeCell ref="TCN3:TCP3"/>
    <mergeCell ref="TCQ3:TCS3"/>
    <mergeCell ref="TCT3:TCV3"/>
    <mergeCell ref="TCW3:TCY3"/>
    <mergeCell ref="TCZ3:TDB3"/>
    <mergeCell ref="TBS3:TBU3"/>
    <mergeCell ref="TBV3:TBX3"/>
    <mergeCell ref="TBY3:TCA3"/>
    <mergeCell ref="TCB3:TCD3"/>
    <mergeCell ref="TCE3:TCG3"/>
    <mergeCell ref="TCH3:TCJ3"/>
    <mergeCell ref="TBA3:TBC3"/>
    <mergeCell ref="TBD3:TBF3"/>
    <mergeCell ref="TBG3:TBI3"/>
    <mergeCell ref="TBJ3:TBL3"/>
    <mergeCell ref="TBM3:TBO3"/>
    <mergeCell ref="TBP3:TBR3"/>
    <mergeCell ref="TAI3:TAK3"/>
    <mergeCell ref="TAL3:TAN3"/>
    <mergeCell ref="TAO3:TAQ3"/>
    <mergeCell ref="TAR3:TAT3"/>
    <mergeCell ref="TAU3:TAW3"/>
    <mergeCell ref="TAX3:TAZ3"/>
    <mergeCell ref="SZQ3:SZS3"/>
    <mergeCell ref="SZT3:SZV3"/>
    <mergeCell ref="SZW3:SZY3"/>
    <mergeCell ref="SZZ3:TAB3"/>
    <mergeCell ref="TAC3:TAE3"/>
    <mergeCell ref="TAF3:TAH3"/>
    <mergeCell ref="SYY3:SZA3"/>
    <mergeCell ref="SZB3:SZD3"/>
    <mergeCell ref="SZE3:SZG3"/>
    <mergeCell ref="SZH3:SZJ3"/>
    <mergeCell ref="SZK3:SZM3"/>
    <mergeCell ref="SZN3:SZP3"/>
    <mergeCell ref="SYG3:SYI3"/>
    <mergeCell ref="SYJ3:SYL3"/>
    <mergeCell ref="SYM3:SYO3"/>
    <mergeCell ref="SYP3:SYR3"/>
    <mergeCell ref="SYS3:SYU3"/>
    <mergeCell ref="SYV3:SYX3"/>
    <mergeCell ref="SXO3:SXQ3"/>
    <mergeCell ref="SXR3:SXT3"/>
    <mergeCell ref="SXU3:SXW3"/>
    <mergeCell ref="SXX3:SXZ3"/>
    <mergeCell ref="SYA3:SYC3"/>
    <mergeCell ref="SYD3:SYF3"/>
    <mergeCell ref="SWW3:SWY3"/>
    <mergeCell ref="SWZ3:SXB3"/>
    <mergeCell ref="SXC3:SXE3"/>
    <mergeCell ref="SXF3:SXH3"/>
    <mergeCell ref="SXI3:SXK3"/>
    <mergeCell ref="SXL3:SXN3"/>
    <mergeCell ref="SWE3:SWG3"/>
    <mergeCell ref="SWH3:SWJ3"/>
    <mergeCell ref="SWK3:SWM3"/>
    <mergeCell ref="SWN3:SWP3"/>
    <mergeCell ref="SWQ3:SWS3"/>
    <mergeCell ref="SWT3:SWV3"/>
    <mergeCell ref="SVM3:SVO3"/>
    <mergeCell ref="SVP3:SVR3"/>
    <mergeCell ref="SVS3:SVU3"/>
    <mergeCell ref="SVV3:SVX3"/>
    <mergeCell ref="SVY3:SWA3"/>
    <mergeCell ref="SWB3:SWD3"/>
    <mergeCell ref="SUU3:SUW3"/>
    <mergeCell ref="SUX3:SUZ3"/>
    <mergeCell ref="SVA3:SVC3"/>
    <mergeCell ref="SVD3:SVF3"/>
    <mergeCell ref="SVG3:SVI3"/>
    <mergeCell ref="SVJ3:SVL3"/>
    <mergeCell ref="SUC3:SUE3"/>
    <mergeCell ref="SUF3:SUH3"/>
    <mergeCell ref="SUI3:SUK3"/>
    <mergeCell ref="SUL3:SUN3"/>
    <mergeCell ref="SUO3:SUQ3"/>
    <mergeCell ref="SUR3:SUT3"/>
    <mergeCell ref="STK3:STM3"/>
    <mergeCell ref="STN3:STP3"/>
    <mergeCell ref="STQ3:STS3"/>
    <mergeCell ref="STT3:STV3"/>
    <mergeCell ref="STW3:STY3"/>
    <mergeCell ref="STZ3:SUB3"/>
    <mergeCell ref="SSS3:SSU3"/>
    <mergeCell ref="SSV3:SSX3"/>
    <mergeCell ref="SSY3:STA3"/>
    <mergeCell ref="STB3:STD3"/>
    <mergeCell ref="STE3:STG3"/>
    <mergeCell ref="STH3:STJ3"/>
    <mergeCell ref="SSA3:SSC3"/>
    <mergeCell ref="SSD3:SSF3"/>
    <mergeCell ref="SSG3:SSI3"/>
    <mergeCell ref="SSJ3:SSL3"/>
    <mergeCell ref="SSM3:SSO3"/>
    <mergeCell ref="SSP3:SSR3"/>
    <mergeCell ref="SRI3:SRK3"/>
    <mergeCell ref="SRL3:SRN3"/>
    <mergeCell ref="SRO3:SRQ3"/>
    <mergeCell ref="SRR3:SRT3"/>
    <mergeCell ref="SRU3:SRW3"/>
    <mergeCell ref="SRX3:SRZ3"/>
    <mergeCell ref="SQQ3:SQS3"/>
    <mergeCell ref="SQT3:SQV3"/>
    <mergeCell ref="SQW3:SQY3"/>
    <mergeCell ref="SQZ3:SRB3"/>
    <mergeCell ref="SRC3:SRE3"/>
    <mergeCell ref="SRF3:SRH3"/>
    <mergeCell ref="SPY3:SQA3"/>
    <mergeCell ref="SQB3:SQD3"/>
    <mergeCell ref="SQE3:SQG3"/>
    <mergeCell ref="SQH3:SQJ3"/>
    <mergeCell ref="SQK3:SQM3"/>
    <mergeCell ref="SQN3:SQP3"/>
    <mergeCell ref="SPG3:SPI3"/>
    <mergeCell ref="SPJ3:SPL3"/>
    <mergeCell ref="SPM3:SPO3"/>
    <mergeCell ref="SPP3:SPR3"/>
    <mergeCell ref="SPS3:SPU3"/>
    <mergeCell ref="SPV3:SPX3"/>
    <mergeCell ref="SOO3:SOQ3"/>
    <mergeCell ref="SOR3:SOT3"/>
    <mergeCell ref="SOU3:SOW3"/>
    <mergeCell ref="SOX3:SOZ3"/>
    <mergeCell ref="SPA3:SPC3"/>
    <mergeCell ref="SPD3:SPF3"/>
    <mergeCell ref="SNW3:SNY3"/>
    <mergeCell ref="SNZ3:SOB3"/>
    <mergeCell ref="SOC3:SOE3"/>
    <mergeCell ref="SOF3:SOH3"/>
    <mergeCell ref="SOI3:SOK3"/>
    <mergeCell ref="SOL3:SON3"/>
    <mergeCell ref="SNE3:SNG3"/>
    <mergeCell ref="SNH3:SNJ3"/>
    <mergeCell ref="SNK3:SNM3"/>
    <mergeCell ref="SNN3:SNP3"/>
    <mergeCell ref="SNQ3:SNS3"/>
    <mergeCell ref="SNT3:SNV3"/>
    <mergeCell ref="SMM3:SMO3"/>
    <mergeCell ref="SMP3:SMR3"/>
    <mergeCell ref="SMS3:SMU3"/>
    <mergeCell ref="SMV3:SMX3"/>
    <mergeCell ref="SMY3:SNA3"/>
    <mergeCell ref="SNB3:SND3"/>
    <mergeCell ref="SLU3:SLW3"/>
    <mergeCell ref="SLX3:SLZ3"/>
    <mergeCell ref="SMA3:SMC3"/>
    <mergeCell ref="SMD3:SMF3"/>
    <mergeCell ref="SMG3:SMI3"/>
    <mergeCell ref="SMJ3:SML3"/>
    <mergeCell ref="SLC3:SLE3"/>
    <mergeCell ref="SLF3:SLH3"/>
    <mergeCell ref="SLI3:SLK3"/>
    <mergeCell ref="SLL3:SLN3"/>
    <mergeCell ref="SLO3:SLQ3"/>
    <mergeCell ref="SLR3:SLT3"/>
    <mergeCell ref="SKK3:SKM3"/>
    <mergeCell ref="SKN3:SKP3"/>
    <mergeCell ref="SKQ3:SKS3"/>
    <mergeCell ref="SKT3:SKV3"/>
    <mergeCell ref="SKW3:SKY3"/>
    <mergeCell ref="SKZ3:SLB3"/>
    <mergeCell ref="SJS3:SJU3"/>
    <mergeCell ref="SJV3:SJX3"/>
    <mergeCell ref="SJY3:SKA3"/>
    <mergeCell ref="SKB3:SKD3"/>
    <mergeCell ref="SKE3:SKG3"/>
    <mergeCell ref="SKH3:SKJ3"/>
    <mergeCell ref="SJA3:SJC3"/>
    <mergeCell ref="SJD3:SJF3"/>
    <mergeCell ref="SJG3:SJI3"/>
    <mergeCell ref="SJJ3:SJL3"/>
    <mergeCell ref="SJM3:SJO3"/>
    <mergeCell ref="SJP3:SJR3"/>
    <mergeCell ref="SII3:SIK3"/>
    <mergeCell ref="SIL3:SIN3"/>
    <mergeCell ref="SIO3:SIQ3"/>
    <mergeCell ref="SIR3:SIT3"/>
    <mergeCell ref="SIU3:SIW3"/>
    <mergeCell ref="SIX3:SIZ3"/>
    <mergeCell ref="SHQ3:SHS3"/>
    <mergeCell ref="SHT3:SHV3"/>
    <mergeCell ref="SHW3:SHY3"/>
    <mergeCell ref="SHZ3:SIB3"/>
    <mergeCell ref="SIC3:SIE3"/>
    <mergeCell ref="SIF3:SIH3"/>
    <mergeCell ref="SGY3:SHA3"/>
    <mergeCell ref="SHB3:SHD3"/>
    <mergeCell ref="SHE3:SHG3"/>
    <mergeCell ref="SHH3:SHJ3"/>
    <mergeCell ref="SHK3:SHM3"/>
    <mergeCell ref="SHN3:SHP3"/>
    <mergeCell ref="SGG3:SGI3"/>
    <mergeCell ref="SGJ3:SGL3"/>
    <mergeCell ref="SGM3:SGO3"/>
    <mergeCell ref="SGP3:SGR3"/>
    <mergeCell ref="SGS3:SGU3"/>
    <mergeCell ref="SGV3:SGX3"/>
    <mergeCell ref="SFO3:SFQ3"/>
    <mergeCell ref="SFR3:SFT3"/>
    <mergeCell ref="SFU3:SFW3"/>
    <mergeCell ref="SFX3:SFZ3"/>
    <mergeCell ref="SGA3:SGC3"/>
    <mergeCell ref="SGD3:SGF3"/>
    <mergeCell ref="SEW3:SEY3"/>
    <mergeCell ref="SEZ3:SFB3"/>
    <mergeCell ref="SFC3:SFE3"/>
    <mergeCell ref="SFF3:SFH3"/>
    <mergeCell ref="SFI3:SFK3"/>
    <mergeCell ref="SFL3:SFN3"/>
    <mergeCell ref="SEE3:SEG3"/>
    <mergeCell ref="SEH3:SEJ3"/>
    <mergeCell ref="SEK3:SEM3"/>
    <mergeCell ref="SEN3:SEP3"/>
    <mergeCell ref="SEQ3:SES3"/>
    <mergeCell ref="SET3:SEV3"/>
    <mergeCell ref="SDM3:SDO3"/>
    <mergeCell ref="SDP3:SDR3"/>
    <mergeCell ref="SDS3:SDU3"/>
    <mergeCell ref="SDV3:SDX3"/>
    <mergeCell ref="SDY3:SEA3"/>
    <mergeCell ref="SEB3:SED3"/>
    <mergeCell ref="SCU3:SCW3"/>
    <mergeCell ref="SCX3:SCZ3"/>
    <mergeCell ref="SDA3:SDC3"/>
    <mergeCell ref="SDD3:SDF3"/>
    <mergeCell ref="SDG3:SDI3"/>
    <mergeCell ref="SDJ3:SDL3"/>
    <mergeCell ref="SCC3:SCE3"/>
    <mergeCell ref="SCF3:SCH3"/>
    <mergeCell ref="SCI3:SCK3"/>
    <mergeCell ref="SCL3:SCN3"/>
    <mergeCell ref="SCO3:SCQ3"/>
    <mergeCell ref="SCR3:SCT3"/>
    <mergeCell ref="SBK3:SBM3"/>
    <mergeCell ref="SBN3:SBP3"/>
    <mergeCell ref="SBQ3:SBS3"/>
    <mergeCell ref="SBT3:SBV3"/>
    <mergeCell ref="SBW3:SBY3"/>
    <mergeCell ref="SBZ3:SCB3"/>
    <mergeCell ref="SAS3:SAU3"/>
    <mergeCell ref="SAV3:SAX3"/>
    <mergeCell ref="SAY3:SBA3"/>
    <mergeCell ref="SBB3:SBD3"/>
    <mergeCell ref="SBE3:SBG3"/>
    <mergeCell ref="SBH3:SBJ3"/>
    <mergeCell ref="SAA3:SAC3"/>
    <mergeCell ref="SAD3:SAF3"/>
    <mergeCell ref="SAG3:SAI3"/>
    <mergeCell ref="SAJ3:SAL3"/>
    <mergeCell ref="SAM3:SAO3"/>
    <mergeCell ref="SAP3:SAR3"/>
    <mergeCell ref="RZI3:RZK3"/>
    <mergeCell ref="RZL3:RZN3"/>
    <mergeCell ref="RZO3:RZQ3"/>
    <mergeCell ref="RZR3:RZT3"/>
    <mergeCell ref="RZU3:RZW3"/>
    <mergeCell ref="RZX3:RZZ3"/>
    <mergeCell ref="RYQ3:RYS3"/>
    <mergeCell ref="RYT3:RYV3"/>
    <mergeCell ref="RYW3:RYY3"/>
    <mergeCell ref="RYZ3:RZB3"/>
    <mergeCell ref="RZC3:RZE3"/>
    <mergeCell ref="RZF3:RZH3"/>
    <mergeCell ref="RXY3:RYA3"/>
    <mergeCell ref="RYB3:RYD3"/>
    <mergeCell ref="RYE3:RYG3"/>
    <mergeCell ref="RYH3:RYJ3"/>
    <mergeCell ref="RYK3:RYM3"/>
    <mergeCell ref="RYN3:RYP3"/>
    <mergeCell ref="RXG3:RXI3"/>
    <mergeCell ref="RXJ3:RXL3"/>
    <mergeCell ref="RXM3:RXO3"/>
    <mergeCell ref="RXP3:RXR3"/>
    <mergeCell ref="RXS3:RXU3"/>
    <mergeCell ref="RXV3:RXX3"/>
    <mergeCell ref="RWO3:RWQ3"/>
    <mergeCell ref="RWR3:RWT3"/>
    <mergeCell ref="RWU3:RWW3"/>
    <mergeCell ref="RWX3:RWZ3"/>
    <mergeCell ref="RXA3:RXC3"/>
    <mergeCell ref="RXD3:RXF3"/>
    <mergeCell ref="RVW3:RVY3"/>
    <mergeCell ref="RVZ3:RWB3"/>
    <mergeCell ref="RWC3:RWE3"/>
    <mergeCell ref="RWF3:RWH3"/>
    <mergeCell ref="RWI3:RWK3"/>
    <mergeCell ref="RWL3:RWN3"/>
    <mergeCell ref="RVE3:RVG3"/>
    <mergeCell ref="RVH3:RVJ3"/>
    <mergeCell ref="RVK3:RVM3"/>
    <mergeCell ref="RVN3:RVP3"/>
    <mergeCell ref="RVQ3:RVS3"/>
    <mergeCell ref="RVT3:RVV3"/>
    <mergeCell ref="RUM3:RUO3"/>
    <mergeCell ref="RUP3:RUR3"/>
    <mergeCell ref="RUS3:RUU3"/>
    <mergeCell ref="RUV3:RUX3"/>
    <mergeCell ref="RUY3:RVA3"/>
    <mergeCell ref="RVB3:RVD3"/>
    <mergeCell ref="RTU3:RTW3"/>
    <mergeCell ref="RTX3:RTZ3"/>
    <mergeCell ref="RUA3:RUC3"/>
    <mergeCell ref="RUD3:RUF3"/>
    <mergeCell ref="RUG3:RUI3"/>
    <mergeCell ref="RUJ3:RUL3"/>
    <mergeCell ref="RTC3:RTE3"/>
    <mergeCell ref="RTF3:RTH3"/>
    <mergeCell ref="RTI3:RTK3"/>
    <mergeCell ref="RTL3:RTN3"/>
    <mergeCell ref="RTO3:RTQ3"/>
    <mergeCell ref="RTR3:RTT3"/>
    <mergeCell ref="RSK3:RSM3"/>
    <mergeCell ref="RSN3:RSP3"/>
    <mergeCell ref="RSQ3:RSS3"/>
    <mergeCell ref="RST3:RSV3"/>
    <mergeCell ref="RSW3:RSY3"/>
    <mergeCell ref="RSZ3:RTB3"/>
    <mergeCell ref="RRS3:RRU3"/>
    <mergeCell ref="RRV3:RRX3"/>
    <mergeCell ref="RRY3:RSA3"/>
    <mergeCell ref="RSB3:RSD3"/>
    <mergeCell ref="RSE3:RSG3"/>
    <mergeCell ref="RSH3:RSJ3"/>
    <mergeCell ref="RRA3:RRC3"/>
    <mergeCell ref="RRD3:RRF3"/>
    <mergeCell ref="RRG3:RRI3"/>
    <mergeCell ref="RRJ3:RRL3"/>
    <mergeCell ref="RRM3:RRO3"/>
    <mergeCell ref="RRP3:RRR3"/>
    <mergeCell ref="RQI3:RQK3"/>
    <mergeCell ref="RQL3:RQN3"/>
    <mergeCell ref="RQO3:RQQ3"/>
    <mergeCell ref="RQR3:RQT3"/>
    <mergeCell ref="RQU3:RQW3"/>
    <mergeCell ref="RQX3:RQZ3"/>
    <mergeCell ref="RPQ3:RPS3"/>
    <mergeCell ref="RPT3:RPV3"/>
    <mergeCell ref="RPW3:RPY3"/>
    <mergeCell ref="RPZ3:RQB3"/>
    <mergeCell ref="RQC3:RQE3"/>
    <mergeCell ref="RQF3:RQH3"/>
    <mergeCell ref="ROY3:RPA3"/>
    <mergeCell ref="RPB3:RPD3"/>
    <mergeCell ref="RPE3:RPG3"/>
    <mergeCell ref="RPH3:RPJ3"/>
    <mergeCell ref="RPK3:RPM3"/>
    <mergeCell ref="RPN3:RPP3"/>
    <mergeCell ref="ROG3:ROI3"/>
    <mergeCell ref="ROJ3:ROL3"/>
    <mergeCell ref="ROM3:ROO3"/>
    <mergeCell ref="ROP3:ROR3"/>
    <mergeCell ref="ROS3:ROU3"/>
    <mergeCell ref="ROV3:ROX3"/>
    <mergeCell ref="RNO3:RNQ3"/>
    <mergeCell ref="RNR3:RNT3"/>
    <mergeCell ref="RNU3:RNW3"/>
    <mergeCell ref="RNX3:RNZ3"/>
    <mergeCell ref="ROA3:ROC3"/>
    <mergeCell ref="ROD3:ROF3"/>
    <mergeCell ref="RMW3:RMY3"/>
    <mergeCell ref="RMZ3:RNB3"/>
    <mergeCell ref="RNC3:RNE3"/>
    <mergeCell ref="RNF3:RNH3"/>
    <mergeCell ref="RNI3:RNK3"/>
    <mergeCell ref="RNL3:RNN3"/>
    <mergeCell ref="RME3:RMG3"/>
    <mergeCell ref="RMH3:RMJ3"/>
    <mergeCell ref="RMK3:RMM3"/>
    <mergeCell ref="RMN3:RMP3"/>
    <mergeCell ref="RMQ3:RMS3"/>
    <mergeCell ref="RMT3:RMV3"/>
    <mergeCell ref="RLM3:RLO3"/>
    <mergeCell ref="RLP3:RLR3"/>
    <mergeCell ref="RLS3:RLU3"/>
    <mergeCell ref="RLV3:RLX3"/>
    <mergeCell ref="RLY3:RMA3"/>
    <mergeCell ref="RMB3:RMD3"/>
    <mergeCell ref="RKU3:RKW3"/>
    <mergeCell ref="RKX3:RKZ3"/>
    <mergeCell ref="RLA3:RLC3"/>
    <mergeCell ref="RLD3:RLF3"/>
    <mergeCell ref="RLG3:RLI3"/>
    <mergeCell ref="RLJ3:RLL3"/>
    <mergeCell ref="RKC3:RKE3"/>
    <mergeCell ref="RKF3:RKH3"/>
    <mergeCell ref="RKI3:RKK3"/>
    <mergeCell ref="RKL3:RKN3"/>
    <mergeCell ref="RKO3:RKQ3"/>
    <mergeCell ref="RKR3:RKT3"/>
    <mergeCell ref="RJK3:RJM3"/>
    <mergeCell ref="RJN3:RJP3"/>
    <mergeCell ref="RJQ3:RJS3"/>
    <mergeCell ref="RJT3:RJV3"/>
    <mergeCell ref="RJW3:RJY3"/>
    <mergeCell ref="RJZ3:RKB3"/>
    <mergeCell ref="RIS3:RIU3"/>
    <mergeCell ref="RIV3:RIX3"/>
    <mergeCell ref="RIY3:RJA3"/>
    <mergeCell ref="RJB3:RJD3"/>
    <mergeCell ref="RJE3:RJG3"/>
    <mergeCell ref="RJH3:RJJ3"/>
    <mergeCell ref="RIA3:RIC3"/>
    <mergeCell ref="RID3:RIF3"/>
    <mergeCell ref="RIG3:RII3"/>
    <mergeCell ref="RIJ3:RIL3"/>
    <mergeCell ref="RIM3:RIO3"/>
    <mergeCell ref="RIP3:RIR3"/>
    <mergeCell ref="RHI3:RHK3"/>
    <mergeCell ref="RHL3:RHN3"/>
    <mergeCell ref="RHO3:RHQ3"/>
    <mergeCell ref="RHR3:RHT3"/>
    <mergeCell ref="RHU3:RHW3"/>
    <mergeCell ref="RHX3:RHZ3"/>
    <mergeCell ref="RGQ3:RGS3"/>
    <mergeCell ref="RGT3:RGV3"/>
    <mergeCell ref="RGW3:RGY3"/>
    <mergeCell ref="RGZ3:RHB3"/>
    <mergeCell ref="RHC3:RHE3"/>
    <mergeCell ref="RHF3:RHH3"/>
    <mergeCell ref="RFY3:RGA3"/>
    <mergeCell ref="RGB3:RGD3"/>
    <mergeCell ref="RGE3:RGG3"/>
    <mergeCell ref="RGH3:RGJ3"/>
    <mergeCell ref="RGK3:RGM3"/>
    <mergeCell ref="RGN3:RGP3"/>
    <mergeCell ref="RFG3:RFI3"/>
    <mergeCell ref="RFJ3:RFL3"/>
    <mergeCell ref="RFM3:RFO3"/>
    <mergeCell ref="RFP3:RFR3"/>
    <mergeCell ref="RFS3:RFU3"/>
    <mergeCell ref="RFV3:RFX3"/>
    <mergeCell ref="REO3:REQ3"/>
    <mergeCell ref="RER3:RET3"/>
    <mergeCell ref="REU3:REW3"/>
    <mergeCell ref="REX3:REZ3"/>
    <mergeCell ref="RFA3:RFC3"/>
    <mergeCell ref="RFD3:RFF3"/>
    <mergeCell ref="RDW3:RDY3"/>
    <mergeCell ref="RDZ3:REB3"/>
    <mergeCell ref="REC3:REE3"/>
    <mergeCell ref="REF3:REH3"/>
    <mergeCell ref="REI3:REK3"/>
    <mergeCell ref="REL3:REN3"/>
    <mergeCell ref="RDE3:RDG3"/>
    <mergeCell ref="RDH3:RDJ3"/>
    <mergeCell ref="RDK3:RDM3"/>
    <mergeCell ref="RDN3:RDP3"/>
    <mergeCell ref="RDQ3:RDS3"/>
    <mergeCell ref="RDT3:RDV3"/>
    <mergeCell ref="RCM3:RCO3"/>
    <mergeCell ref="RCP3:RCR3"/>
    <mergeCell ref="RCS3:RCU3"/>
    <mergeCell ref="RCV3:RCX3"/>
    <mergeCell ref="RCY3:RDA3"/>
    <mergeCell ref="RDB3:RDD3"/>
    <mergeCell ref="RBU3:RBW3"/>
    <mergeCell ref="RBX3:RBZ3"/>
    <mergeCell ref="RCA3:RCC3"/>
    <mergeCell ref="RCD3:RCF3"/>
    <mergeCell ref="RCG3:RCI3"/>
    <mergeCell ref="RCJ3:RCL3"/>
    <mergeCell ref="RBC3:RBE3"/>
    <mergeCell ref="RBF3:RBH3"/>
    <mergeCell ref="RBI3:RBK3"/>
    <mergeCell ref="RBL3:RBN3"/>
    <mergeCell ref="RBO3:RBQ3"/>
    <mergeCell ref="RBR3:RBT3"/>
    <mergeCell ref="RAK3:RAM3"/>
    <mergeCell ref="RAN3:RAP3"/>
    <mergeCell ref="RAQ3:RAS3"/>
    <mergeCell ref="RAT3:RAV3"/>
    <mergeCell ref="RAW3:RAY3"/>
    <mergeCell ref="RAZ3:RBB3"/>
    <mergeCell ref="QZS3:QZU3"/>
    <mergeCell ref="QZV3:QZX3"/>
    <mergeCell ref="QZY3:RAA3"/>
    <mergeCell ref="RAB3:RAD3"/>
    <mergeCell ref="RAE3:RAG3"/>
    <mergeCell ref="RAH3:RAJ3"/>
    <mergeCell ref="QZA3:QZC3"/>
    <mergeCell ref="QZD3:QZF3"/>
    <mergeCell ref="QZG3:QZI3"/>
    <mergeCell ref="QZJ3:QZL3"/>
    <mergeCell ref="QZM3:QZO3"/>
    <mergeCell ref="QZP3:QZR3"/>
    <mergeCell ref="QYI3:QYK3"/>
    <mergeCell ref="QYL3:QYN3"/>
    <mergeCell ref="QYO3:QYQ3"/>
    <mergeCell ref="QYR3:QYT3"/>
    <mergeCell ref="QYU3:QYW3"/>
    <mergeCell ref="QYX3:QYZ3"/>
    <mergeCell ref="QXQ3:QXS3"/>
    <mergeCell ref="QXT3:QXV3"/>
    <mergeCell ref="QXW3:QXY3"/>
    <mergeCell ref="QXZ3:QYB3"/>
    <mergeCell ref="QYC3:QYE3"/>
    <mergeCell ref="QYF3:QYH3"/>
    <mergeCell ref="QWY3:QXA3"/>
    <mergeCell ref="QXB3:QXD3"/>
    <mergeCell ref="QXE3:QXG3"/>
    <mergeCell ref="QXH3:QXJ3"/>
    <mergeCell ref="QXK3:QXM3"/>
    <mergeCell ref="QXN3:QXP3"/>
    <mergeCell ref="QWG3:QWI3"/>
    <mergeCell ref="QWJ3:QWL3"/>
    <mergeCell ref="QWM3:QWO3"/>
    <mergeCell ref="QWP3:QWR3"/>
    <mergeCell ref="QWS3:QWU3"/>
    <mergeCell ref="QWV3:QWX3"/>
    <mergeCell ref="QVO3:QVQ3"/>
    <mergeCell ref="QVR3:QVT3"/>
    <mergeCell ref="QVU3:QVW3"/>
    <mergeCell ref="QVX3:QVZ3"/>
    <mergeCell ref="QWA3:QWC3"/>
    <mergeCell ref="QWD3:QWF3"/>
    <mergeCell ref="QUW3:QUY3"/>
    <mergeCell ref="QUZ3:QVB3"/>
    <mergeCell ref="QVC3:QVE3"/>
    <mergeCell ref="QVF3:QVH3"/>
    <mergeCell ref="QVI3:QVK3"/>
    <mergeCell ref="QVL3:QVN3"/>
    <mergeCell ref="QUE3:QUG3"/>
    <mergeCell ref="QUH3:QUJ3"/>
    <mergeCell ref="QUK3:QUM3"/>
    <mergeCell ref="QUN3:QUP3"/>
    <mergeCell ref="QUQ3:QUS3"/>
    <mergeCell ref="QUT3:QUV3"/>
    <mergeCell ref="QTM3:QTO3"/>
    <mergeCell ref="QTP3:QTR3"/>
    <mergeCell ref="QTS3:QTU3"/>
    <mergeCell ref="QTV3:QTX3"/>
    <mergeCell ref="QTY3:QUA3"/>
    <mergeCell ref="QUB3:QUD3"/>
    <mergeCell ref="QSU3:QSW3"/>
    <mergeCell ref="QSX3:QSZ3"/>
    <mergeCell ref="QTA3:QTC3"/>
    <mergeCell ref="QTD3:QTF3"/>
    <mergeCell ref="QTG3:QTI3"/>
    <mergeCell ref="QTJ3:QTL3"/>
    <mergeCell ref="QSC3:QSE3"/>
    <mergeCell ref="QSF3:QSH3"/>
    <mergeCell ref="QSI3:QSK3"/>
    <mergeCell ref="QSL3:QSN3"/>
    <mergeCell ref="QSO3:QSQ3"/>
    <mergeCell ref="QSR3:QST3"/>
    <mergeCell ref="QRK3:QRM3"/>
    <mergeCell ref="QRN3:QRP3"/>
    <mergeCell ref="QRQ3:QRS3"/>
    <mergeCell ref="QRT3:QRV3"/>
    <mergeCell ref="QRW3:QRY3"/>
    <mergeCell ref="QRZ3:QSB3"/>
    <mergeCell ref="QQS3:QQU3"/>
    <mergeCell ref="QQV3:QQX3"/>
    <mergeCell ref="QQY3:QRA3"/>
    <mergeCell ref="QRB3:QRD3"/>
    <mergeCell ref="QRE3:QRG3"/>
    <mergeCell ref="QRH3:QRJ3"/>
    <mergeCell ref="QQA3:QQC3"/>
    <mergeCell ref="QQD3:QQF3"/>
    <mergeCell ref="QQG3:QQI3"/>
    <mergeCell ref="QQJ3:QQL3"/>
    <mergeCell ref="QQM3:QQO3"/>
    <mergeCell ref="QQP3:QQR3"/>
    <mergeCell ref="QPI3:QPK3"/>
    <mergeCell ref="QPL3:QPN3"/>
    <mergeCell ref="QPO3:QPQ3"/>
    <mergeCell ref="QPR3:QPT3"/>
    <mergeCell ref="QPU3:QPW3"/>
    <mergeCell ref="QPX3:QPZ3"/>
    <mergeCell ref="QOQ3:QOS3"/>
    <mergeCell ref="QOT3:QOV3"/>
    <mergeCell ref="QOW3:QOY3"/>
    <mergeCell ref="QOZ3:QPB3"/>
    <mergeCell ref="QPC3:QPE3"/>
    <mergeCell ref="QPF3:QPH3"/>
    <mergeCell ref="QNY3:QOA3"/>
    <mergeCell ref="QOB3:QOD3"/>
    <mergeCell ref="QOE3:QOG3"/>
    <mergeCell ref="QOH3:QOJ3"/>
    <mergeCell ref="QOK3:QOM3"/>
    <mergeCell ref="QON3:QOP3"/>
    <mergeCell ref="QNG3:QNI3"/>
    <mergeCell ref="QNJ3:QNL3"/>
    <mergeCell ref="QNM3:QNO3"/>
    <mergeCell ref="QNP3:QNR3"/>
    <mergeCell ref="QNS3:QNU3"/>
    <mergeCell ref="QNV3:QNX3"/>
    <mergeCell ref="QMO3:QMQ3"/>
    <mergeCell ref="QMR3:QMT3"/>
    <mergeCell ref="QMU3:QMW3"/>
    <mergeCell ref="QMX3:QMZ3"/>
    <mergeCell ref="QNA3:QNC3"/>
    <mergeCell ref="QND3:QNF3"/>
    <mergeCell ref="QLW3:QLY3"/>
    <mergeCell ref="QLZ3:QMB3"/>
    <mergeCell ref="QMC3:QME3"/>
    <mergeCell ref="QMF3:QMH3"/>
    <mergeCell ref="QMI3:QMK3"/>
    <mergeCell ref="QML3:QMN3"/>
    <mergeCell ref="QLE3:QLG3"/>
    <mergeCell ref="QLH3:QLJ3"/>
    <mergeCell ref="QLK3:QLM3"/>
    <mergeCell ref="QLN3:QLP3"/>
    <mergeCell ref="QLQ3:QLS3"/>
    <mergeCell ref="QLT3:QLV3"/>
    <mergeCell ref="QKM3:QKO3"/>
    <mergeCell ref="QKP3:QKR3"/>
    <mergeCell ref="QKS3:QKU3"/>
    <mergeCell ref="QKV3:QKX3"/>
    <mergeCell ref="QKY3:QLA3"/>
    <mergeCell ref="QLB3:QLD3"/>
    <mergeCell ref="QJU3:QJW3"/>
    <mergeCell ref="QJX3:QJZ3"/>
    <mergeCell ref="QKA3:QKC3"/>
    <mergeCell ref="QKD3:QKF3"/>
    <mergeCell ref="QKG3:QKI3"/>
    <mergeCell ref="QKJ3:QKL3"/>
    <mergeCell ref="QJC3:QJE3"/>
    <mergeCell ref="QJF3:QJH3"/>
    <mergeCell ref="QJI3:QJK3"/>
    <mergeCell ref="QJL3:QJN3"/>
    <mergeCell ref="QJO3:QJQ3"/>
    <mergeCell ref="QJR3:QJT3"/>
    <mergeCell ref="QIK3:QIM3"/>
    <mergeCell ref="QIN3:QIP3"/>
    <mergeCell ref="QIQ3:QIS3"/>
    <mergeCell ref="QIT3:QIV3"/>
    <mergeCell ref="QIW3:QIY3"/>
    <mergeCell ref="QIZ3:QJB3"/>
    <mergeCell ref="QHS3:QHU3"/>
    <mergeCell ref="QHV3:QHX3"/>
    <mergeCell ref="QHY3:QIA3"/>
    <mergeCell ref="QIB3:QID3"/>
    <mergeCell ref="QIE3:QIG3"/>
    <mergeCell ref="QIH3:QIJ3"/>
    <mergeCell ref="QHA3:QHC3"/>
    <mergeCell ref="QHD3:QHF3"/>
    <mergeCell ref="QHG3:QHI3"/>
    <mergeCell ref="QHJ3:QHL3"/>
    <mergeCell ref="QHM3:QHO3"/>
    <mergeCell ref="QHP3:QHR3"/>
    <mergeCell ref="QGI3:QGK3"/>
    <mergeCell ref="QGL3:QGN3"/>
    <mergeCell ref="QGO3:QGQ3"/>
    <mergeCell ref="QGR3:QGT3"/>
    <mergeCell ref="QGU3:QGW3"/>
    <mergeCell ref="QGX3:QGZ3"/>
    <mergeCell ref="QFQ3:QFS3"/>
    <mergeCell ref="QFT3:QFV3"/>
    <mergeCell ref="QFW3:QFY3"/>
    <mergeCell ref="QFZ3:QGB3"/>
    <mergeCell ref="QGC3:QGE3"/>
    <mergeCell ref="QGF3:QGH3"/>
    <mergeCell ref="QEY3:QFA3"/>
    <mergeCell ref="QFB3:QFD3"/>
    <mergeCell ref="QFE3:QFG3"/>
    <mergeCell ref="QFH3:QFJ3"/>
    <mergeCell ref="QFK3:QFM3"/>
    <mergeCell ref="QFN3:QFP3"/>
    <mergeCell ref="QEG3:QEI3"/>
    <mergeCell ref="QEJ3:QEL3"/>
    <mergeCell ref="QEM3:QEO3"/>
    <mergeCell ref="QEP3:QER3"/>
    <mergeCell ref="QES3:QEU3"/>
    <mergeCell ref="QEV3:QEX3"/>
    <mergeCell ref="QDO3:QDQ3"/>
    <mergeCell ref="QDR3:QDT3"/>
    <mergeCell ref="QDU3:QDW3"/>
    <mergeCell ref="QDX3:QDZ3"/>
    <mergeCell ref="QEA3:QEC3"/>
    <mergeCell ref="QED3:QEF3"/>
    <mergeCell ref="QCW3:QCY3"/>
    <mergeCell ref="QCZ3:QDB3"/>
    <mergeCell ref="QDC3:QDE3"/>
    <mergeCell ref="QDF3:QDH3"/>
    <mergeCell ref="QDI3:QDK3"/>
    <mergeCell ref="QDL3:QDN3"/>
    <mergeCell ref="QCE3:QCG3"/>
    <mergeCell ref="QCH3:QCJ3"/>
    <mergeCell ref="QCK3:QCM3"/>
    <mergeCell ref="QCN3:QCP3"/>
    <mergeCell ref="QCQ3:QCS3"/>
    <mergeCell ref="QCT3:QCV3"/>
    <mergeCell ref="QBM3:QBO3"/>
    <mergeCell ref="QBP3:QBR3"/>
    <mergeCell ref="QBS3:QBU3"/>
    <mergeCell ref="QBV3:QBX3"/>
    <mergeCell ref="QBY3:QCA3"/>
    <mergeCell ref="QCB3:QCD3"/>
    <mergeCell ref="QAU3:QAW3"/>
    <mergeCell ref="QAX3:QAZ3"/>
    <mergeCell ref="QBA3:QBC3"/>
    <mergeCell ref="QBD3:QBF3"/>
    <mergeCell ref="QBG3:QBI3"/>
    <mergeCell ref="QBJ3:QBL3"/>
    <mergeCell ref="QAC3:QAE3"/>
    <mergeCell ref="QAF3:QAH3"/>
    <mergeCell ref="QAI3:QAK3"/>
    <mergeCell ref="QAL3:QAN3"/>
    <mergeCell ref="QAO3:QAQ3"/>
    <mergeCell ref="QAR3:QAT3"/>
    <mergeCell ref="PZK3:PZM3"/>
    <mergeCell ref="PZN3:PZP3"/>
    <mergeCell ref="PZQ3:PZS3"/>
    <mergeCell ref="PZT3:PZV3"/>
    <mergeCell ref="PZW3:PZY3"/>
    <mergeCell ref="PZZ3:QAB3"/>
    <mergeCell ref="PYS3:PYU3"/>
    <mergeCell ref="PYV3:PYX3"/>
    <mergeCell ref="PYY3:PZA3"/>
    <mergeCell ref="PZB3:PZD3"/>
    <mergeCell ref="PZE3:PZG3"/>
    <mergeCell ref="PZH3:PZJ3"/>
    <mergeCell ref="PYA3:PYC3"/>
    <mergeCell ref="PYD3:PYF3"/>
    <mergeCell ref="PYG3:PYI3"/>
    <mergeCell ref="PYJ3:PYL3"/>
    <mergeCell ref="PYM3:PYO3"/>
    <mergeCell ref="PYP3:PYR3"/>
    <mergeCell ref="PXI3:PXK3"/>
    <mergeCell ref="PXL3:PXN3"/>
    <mergeCell ref="PXO3:PXQ3"/>
    <mergeCell ref="PXR3:PXT3"/>
    <mergeCell ref="PXU3:PXW3"/>
    <mergeCell ref="PXX3:PXZ3"/>
    <mergeCell ref="PWQ3:PWS3"/>
    <mergeCell ref="PWT3:PWV3"/>
    <mergeCell ref="PWW3:PWY3"/>
    <mergeCell ref="PWZ3:PXB3"/>
    <mergeCell ref="PXC3:PXE3"/>
    <mergeCell ref="PXF3:PXH3"/>
    <mergeCell ref="PVY3:PWA3"/>
    <mergeCell ref="PWB3:PWD3"/>
    <mergeCell ref="PWE3:PWG3"/>
    <mergeCell ref="PWH3:PWJ3"/>
    <mergeCell ref="PWK3:PWM3"/>
    <mergeCell ref="PWN3:PWP3"/>
    <mergeCell ref="PVG3:PVI3"/>
    <mergeCell ref="PVJ3:PVL3"/>
    <mergeCell ref="PVM3:PVO3"/>
    <mergeCell ref="PVP3:PVR3"/>
    <mergeCell ref="PVS3:PVU3"/>
    <mergeCell ref="PVV3:PVX3"/>
    <mergeCell ref="PUO3:PUQ3"/>
    <mergeCell ref="PUR3:PUT3"/>
    <mergeCell ref="PUU3:PUW3"/>
    <mergeCell ref="PUX3:PUZ3"/>
    <mergeCell ref="PVA3:PVC3"/>
    <mergeCell ref="PVD3:PVF3"/>
    <mergeCell ref="PTW3:PTY3"/>
    <mergeCell ref="PTZ3:PUB3"/>
    <mergeCell ref="PUC3:PUE3"/>
    <mergeCell ref="PUF3:PUH3"/>
    <mergeCell ref="PUI3:PUK3"/>
    <mergeCell ref="PUL3:PUN3"/>
    <mergeCell ref="PTE3:PTG3"/>
    <mergeCell ref="PTH3:PTJ3"/>
    <mergeCell ref="PTK3:PTM3"/>
    <mergeCell ref="PTN3:PTP3"/>
    <mergeCell ref="PTQ3:PTS3"/>
    <mergeCell ref="PTT3:PTV3"/>
    <mergeCell ref="PSM3:PSO3"/>
    <mergeCell ref="PSP3:PSR3"/>
    <mergeCell ref="PSS3:PSU3"/>
    <mergeCell ref="PSV3:PSX3"/>
    <mergeCell ref="PSY3:PTA3"/>
    <mergeCell ref="PTB3:PTD3"/>
    <mergeCell ref="PRU3:PRW3"/>
    <mergeCell ref="PRX3:PRZ3"/>
    <mergeCell ref="PSA3:PSC3"/>
    <mergeCell ref="PSD3:PSF3"/>
    <mergeCell ref="PSG3:PSI3"/>
    <mergeCell ref="PSJ3:PSL3"/>
    <mergeCell ref="PRC3:PRE3"/>
    <mergeCell ref="PRF3:PRH3"/>
    <mergeCell ref="PRI3:PRK3"/>
    <mergeCell ref="PRL3:PRN3"/>
    <mergeCell ref="PRO3:PRQ3"/>
    <mergeCell ref="PRR3:PRT3"/>
    <mergeCell ref="PQK3:PQM3"/>
    <mergeCell ref="PQN3:PQP3"/>
    <mergeCell ref="PQQ3:PQS3"/>
    <mergeCell ref="PQT3:PQV3"/>
    <mergeCell ref="PQW3:PQY3"/>
    <mergeCell ref="PQZ3:PRB3"/>
    <mergeCell ref="PPS3:PPU3"/>
    <mergeCell ref="PPV3:PPX3"/>
    <mergeCell ref="PPY3:PQA3"/>
    <mergeCell ref="PQB3:PQD3"/>
    <mergeCell ref="PQE3:PQG3"/>
    <mergeCell ref="PQH3:PQJ3"/>
    <mergeCell ref="PPA3:PPC3"/>
    <mergeCell ref="PPD3:PPF3"/>
    <mergeCell ref="PPG3:PPI3"/>
    <mergeCell ref="PPJ3:PPL3"/>
    <mergeCell ref="PPM3:PPO3"/>
    <mergeCell ref="PPP3:PPR3"/>
    <mergeCell ref="POI3:POK3"/>
    <mergeCell ref="POL3:PON3"/>
    <mergeCell ref="POO3:POQ3"/>
    <mergeCell ref="POR3:POT3"/>
    <mergeCell ref="POU3:POW3"/>
    <mergeCell ref="POX3:POZ3"/>
    <mergeCell ref="PNQ3:PNS3"/>
    <mergeCell ref="PNT3:PNV3"/>
    <mergeCell ref="PNW3:PNY3"/>
    <mergeCell ref="PNZ3:POB3"/>
    <mergeCell ref="POC3:POE3"/>
    <mergeCell ref="POF3:POH3"/>
    <mergeCell ref="PMY3:PNA3"/>
    <mergeCell ref="PNB3:PND3"/>
    <mergeCell ref="PNE3:PNG3"/>
    <mergeCell ref="PNH3:PNJ3"/>
    <mergeCell ref="PNK3:PNM3"/>
    <mergeCell ref="PNN3:PNP3"/>
    <mergeCell ref="PMG3:PMI3"/>
    <mergeCell ref="PMJ3:PML3"/>
    <mergeCell ref="PMM3:PMO3"/>
    <mergeCell ref="PMP3:PMR3"/>
    <mergeCell ref="PMS3:PMU3"/>
    <mergeCell ref="PMV3:PMX3"/>
    <mergeCell ref="PLO3:PLQ3"/>
    <mergeCell ref="PLR3:PLT3"/>
    <mergeCell ref="PLU3:PLW3"/>
    <mergeCell ref="PLX3:PLZ3"/>
    <mergeCell ref="PMA3:PMC3"/>
    <mergeCell ref="PMD3:PMF3"/>
    <mergeCell ref="PKW3:PKY3"/>
    <mergeCell ref="PKZ3:PLB3"/>
    <mergeCell ref="PLC3:PLE3"/>
    <mergeCell ref="PLF3:PLH3"/>
    <mergeCell ref="PLI3:PLK3"/>
    <mergeCell ref="PLL3:PLN3"/>
    <mergeCell ref="PKE3:PKG3"/>
    <mergeCell ref="PKH3:PKJ3"/>
    <mergeCell ref="PKK3:PKM3"/>
    <mergeCell ref="PKN3:PKP3"/>
    <mergeCell ref="PKQ3:PKS3"/>
    <mergeCell ref="PKT3:PKV3"/>
    <mergeCell ref="PJM3:PJO3"/>
    <mergeCell ref="PJP3:PJR3"/>
    <mergeCell ref="PJS3:PJU3"/>
    <mergeCell ref="PJV3:PJX3"/>
    <mergeCell ref="PJY3:PKA3"/>
    <mergeCell ref="PKB3:PKD3"/>
    <mergeCell ref="PIU3:PIW3"/>
    <mergeCell ref="PIX3:PIZ3"/>
    <mergeCell ref="PJA3:PJC3"/>
    <mergeCell ref="PJD3:PJF3"/>
    <mergeCell ref="PJG3:PJI3"/>
    <mergeCell ref="PJJ3:PJL3"/>
    <mergeCell ref="PIC3:PIE3"/>
    <mergeCell ref="PIF3:PIH3"/>
    <mergeCell ref="PII3:PIK3"/>
    <mergeCell ref="PIL3:PIN3"/>
    <mergeCell ref="PIO3:PIQ3"/>
    <mergeCell ref="PIR3:PIT3"/>
    <mergeCell ref="PHK3:PHM3"/>
    <mergeCell ref="PHN3:PHP3"/>
    <mergeCell ref="PHQ3:PHS3"/>
    <mergeCell ref="PHT3:PHV3"/>
    <mergeCell ref="PHW3:PHY3"/>
    <mergeCell ref="PHZ3:PIB3"/>
    <mergeCell ref="PGS3:PGU3"/>
    <mergeCell ref="PGV3:PGX3"/>
    <mergeCell ref="PGY3:PHA3"/>
    <mergeCell ref="PHB3:PHD3"/>
    <mergeCell ref="PHE3:PHG3"/>
    <mergeCell ref="PHH3:PHJ3"/>
    <mergeCell ref="PGA3:PGC3"/>
    <mergeCell ref="PGD3:PGF3"/>
    <mergeCell ref="PGG3:PGI3"/>
    <mergeCell ref="PGJ3:PGL3"/>
    <mergeCell ref="PGM3:PGO3"/>
    <mergeCell ref="PGP3:PGR3"/>
    <mergeCell ref="PFI3:PFK3"/>
    <mergeCell ref="PFL3:PFN3"/>
    <mergeCell ref="PFO3:PFQ3"/>
    <mergeCell ref="PFR3:PFT3"/>
    <mergeCell ref="PFU3:PFW3"/>
    <mergeCell ref="PFX3:PFZ3"/>
    <mergeCell ref="PEQ3:PES3"/>
    <mergeCell ref="PET3:PEV3"/>
    <mergeCell ref="PEW3:PEY3"/>
    <mergeCell ref="PEZ3:PFB3"/>
    <mergeCell ref="PFC3:PFE3"/>
    <mergeCell ref="PFF3:PFH3"/>
    <mergeCell ref="PDY3:PEA3"/>
    <mergeCell ref="PEB3:PED3"/>
    <mergeCell ref="PEE3:PEG3"/>
    <mergeCell ref="PEH3:PEJ3"/>
    <mergeCell ref="PEK3:PEM3"/>
    <mergeCell ref="PEN3:PEP3"/>
    <mergeCell ref="PDG3:PDI3"/>
    <mergeCell ref="PDJ3:PDL3"/>
    <mergeCell ref="PDM3:PDO3"/>
    <mergeCell ref="PDP3:PDR3"/>
    <mergeCell ref="PDS3:PDU3"/>
    <mergeCell ref="PDV3:PDX3"/>
    <mergeCell ref="PCO3:PCQ3"/>
    <mergeCell ref="PCR3:PCT3"/>
    <mergeCell ref="PCU3:PCW3"/>
    <mergeCell ref="PCX3:PCZ3"/>
    <mergeCell ref="PDA3:PDC3"/>
    <mergeCell ref="PDD3:PDF3"/>
    <mergeCell ref="PBW3:PBY3"/>
    <mergeCell ref="PBZ3:PCB3"/>
    <mergeCell ref="PCC3:PCE3"/>
    <mergeCell ref="PCF3:PCH3"/>
    <mergeCell ref="PCI3:PCK3"/>
    <mergeCell ref="PCL3:PCN3"/>
    <mergeCell ref="PBE3:PBG3"/>
    <mergeCell ref="PBH3:PBJ3"/>
    <mergeCell ref="PBK3:PBM3"/>
    <mergeCell ref="PBN3:PBP3"/>
    <mergeCell ref="PBQ3:PBS3"/>
    <mergeCell ref="PBT3:PBV3"/>
    <mergeCell ref="PAM3:PAO3"/>
    <mergeCell ref="PAP3:PAR3"/>
    <mergeCell ref="PAS3:PAU3"/>
    <mergeCell ref="PAV3:PAX3"/>
    <mergeCell ref="PAY3:PBA3"/>
    <mergeCell ref="PBB3:PBD3"/>
    <mergeCell ref="OZU3:OZW3"/>
    <mergeCell ref="OZX3:OZZ3"/>
    <mergeCell ref="PAA3:PAC3"/>
    <mergeCell ref="PAD3:PAF3"/>
    <mergeCell ref="PAG3:PAI3"/>
    <mergeCell ref="PAJ3:PAL3"/>
    <mergeCell ref="OZC3:OZE3"/>
    <mergeCell ref="OZF3:OZH3"/>
    <mergeCell ref="OZI3:OZK3"/>
    <mergeCell ref="OZL3:OZN3"/>
    <mergeCell ref="OZO3:OZQ3"/>
    <mergeCell ref="OZR3:OZT3"/>
    <mergeCell ref="OYK3:OYM3"/>
    <mergeCell ref="OYN3:OYP3"/>
    <mergeCell ref="OYQ3:OYS3"/>
    <mergeCell ref="OYT3:OYV3"/>
    <mergeCell ref="OYW3:OYY3"/>
    <mergeCell ref="OYZ3:OZB3"/>
    <mergeCell ref="OXS3:OXU3"/>
    <mergeCell ref="OXV3:OXX3"/>
    <mergeCell ref="OXY3:OYA3"/>
    <mergeCell ref="OYB3:OYD3"/>
    <mergeCell ref="OYE3:OYG3"/>
    <mergeCell ref="OYH3:OYJ3"/>
    <mergeCell ref="OXA3:OXC3"/>
    <mergeCell ref="OXD3:OXF3"/>
    <mergeCell ref="OXG3:OXI3"/>
    <mergeCell ref="OXJ3:OXL3"/>
    <mergeCell ref="OXM3:OXO3"/>
    <mergeCell ref="OXP3:OXR3"/>
    <mergeCell ref="OWI3:OWK3"/>
    <mergeCell ref="OWL3:OWN3"/>
    <mergeCell ref="OWO3:OWQ3"/>
    <mergeCell ref="OWR3:OWT3"/>
    <mergeCell ref="OWU3:OWW3"/>
    <mergeCell ref="OWX3:OWZ3"/>
    <mergeCell ref="OVQ3:OVS3"/>
    <mergeCell ref="OVT3:OVV3"/>
    <mergeCell ref="OVW3:OVY3"/>
    <mergeCell ref="OVZ3:OWB3"/>
    <mergeCell ref="OWC3:OWE3"/>
    <mergeCell ref="OWF3:OWH3"/>
    <mergeCell ref="OUY3:OVA3"/>
    <mergeCell ref="OVB3:OVD3"/>
    <mergeCell ref="OVE3:OVG3"/>
    <mergeCell ref="OVH3:OVJ3"/>
    <mergeCell ref="OVK3:OVM3"/>
    <mergeCell ref="OVN3:OVP3"/>
    <mergeCell ref="OUG3:OUI3"/>
    <mergeCell ref="OUJ3:OUL3"/>
    <mergeCell ref="OUM3:OUO3"/>
    <mergeCell ref="OUP3:OUR3"/>
    <mergeCell ref="OUS3:OUU3"/>
    <mergeCell ref="OUV3:OUX3"/>
    <mergeCell ref="OTO3:OTQ3"/>
    <mergeCell ref="OTR3:OTT3"/>
    <mergeCell ref="OTU3:OTW3"/>
    <mergeCell ref="OTX3:OTZ3"/>
    <mergeCell ref="OUA3:OUC3"/>
    <mergeCell ref="OUD3:OUF3"/>
    <mergeCell ref="OSW3:OSY3"/>
    <mergeCell ref="OSZ3:OTB3"/>
    <mergeCell ref="OTC3:OTE3"/>
    <mergeCell ref="OTF3:OTH3"/>
    <mergeCell ref="OTI3:OTK3"/>
    <mergeCell ref="OTL3:OTN3"/>
    <mergeCell ref="OSE3:OSG3"/>
    <mergeCell ref="OSH3:OSJ3"/>
    <mergeCell ref="OSK3:OSM3"/>
    <mergeCell ref="OSN3:OSP3"/>
    <mergeCell ref="OSQ3:OSS3"/>
    <mergeCell ref="OST3:OSV3"/>
    <mergeCell ref="ORM3:ORO3"/>
    <mergeCell ref="ORP3:ORR3"/>
    <mergeCell ref="ORS3:ORU3"/>
    <mergeCell ref="ORV3:ORX3"/>
    <mergeCell ref="ORY3:OSA3"/>
    <mergeCell ref="OSB3:OSD3"/>
    <mergeCell ref="OQU3:OQW3"/>
    <mergeCell ref="OQX3:OQZ3"/>
    <mergeCell ref="ORA3:ORC3"/>
    <mergeCell ref="ORD3:ORF3"/>
    <mergeCell ref="ORG3:ORI3"/>
    <mergeCell ref="ORJ3:ORL3"/>
    <mergeCell ref="OQC3:OQE3"/>
    <mergeCell ref="OQF3:OQH3"/>
    <mergeCell ref="OQI3:OQK3"/>
    <mergeCell ref="OQL3:OQN3"/>
    <mergeCell ref="OQO3:OQQ3"/>
    <mergeCell ref="OQR3:OQT3"/>
    <mergeCell ref="OPK3:OPM3"/>
    <mergeCell ref="OPN3:OPP3"/>
    <mergeCell ref="OPQ3:OPS3"/>
    <mergeCell ref="OPT3:OPV3"/>
    <mergeCell ref="OPW3:OPY3"/>
    <mergeCell ref="OPZ3:OQB3"/>
    <mergeCell ref="OOS3:OOU3"/>
    <mergeCell ref="OOV3:OOX3"/>
    <mergeCell ref="OOY3:OPA3"/>
    <mergeCell ref="OPB3:OPD3"/>
    <mergeCell ref="OPE3:OPG3"/>
    <mergeCell ref="OPH3:OPJ3"/>
    <mergeCell ref="OOA3:OOC3"/>
    <mergeCell ref="OOD3:OOF3"/>
    <mergeCell ref="OOG3:OOI3"/>
    <mergeCell ref="OOJ3:OOL3"/>
    <mergeCell ref="OOM3:OOO3"/>
    <mergeCell ref="OOP3:OOR3"/>
    <mergeCell ref="ONI3:ONK3"/>
    <mergeCell ref="ONL3:ONN3"/>
    <mergeCell ref="ONO3:ONQ3"/>
    <mergeCell ref="ONR3:ONT3"/>
    <mergeCell ref="ONU3:ONW3"/>
    <mergeCell ref="ONX3:ONZ3"/>
    <mergeCell ref="OMQ3:OMS3"/>
    <mergeCell ref="OMT3:OMV3"/>
    <mergeCell ref="OMW3:OMY3"/>
    <mergeCell ref="OMZ3:ONB3"/>
    <mergeCell ref="ONC3:ONE3"/>
    <mergeCell ref="ONF3:ONH3"/>
    <mergeCell ref="OLY3:OMA3"/>
    <mergeCell ref="OMB3:OMD3"/>
    <mergeCell ref="OME3:OMG3"/>
    <mergeCell ref="OMH3:OMJ3"/>
    <mergeCell ref="OMK3:OMM3"/>
    <mergeCell ref="OMN3:OMP3"/>
    <mergeCell ref="OLG3:OLI3"/>
    <mergeCell ref="OLJ3:OLL3"/>
    <mergeCell ref="OLM3:OLO3"/>
    <mergeCell ref="OLP3:OLR3"/>
    <mergeCell ref="OLS3:OLU3"/>
    <mergeCell ref="OLV3:OLX3"/>
    <mergeCell ref="OKO3:OKQ3"/>
    <mergeCell ref="OKR3:OKT3"/>
    <mergeCell ref="OKU3:OKW3"/>
    <mergeCell ref="OKX3:OKZ3"/>
    <mergeCell ref="OLA3:OLC3"/>
    <mergeCell ref="OLD3:OLF3"/>
    <mergeCell ref="OJW3:OJY3"/>
    <mergeCell ref="OJZ3:OKB3"/>
    <mergeCell ref="OKC3:OKE3"/>
    <mergeCell ref="OKF3:OKH3"/>
    <mergeCell ref="OKI3:OKK3"/>
    <mergeCell ref="OKL3:OKN3"/>
    <mergeCell ref="OJE3:OJG3"/>
    <mergeCell ref="OJH3:OJJ3"/>
    <mergeCell ref="OJK3:OJM3"/>
    <mergeCell ref="OJN3:OJP3"/>
    <mergeCell ref="OJQ3:OJS3"/>
    <mergeCell ref="OJT3:OJV3"/>
    <mergeCell ref="OIM3:OIO3"/>
    <mergeCell ref="OIP3:OIR3"/>
    <mergeCell ref="OIS3:OIU3"/>
    <mergeCell ref="OIV3:OIX3"/>
    <mergeCell ref="OIY3:OJA3"/>
    <mergeCell ref="OJB3:OJD3"/>
    <mergeCell ref="OHU3:OHW3"/>
    <mergeCell ref="OHX3:OHZ3"/>
    <mergeCell ref="OIA3:OIC3"/>
    <mergeCell ref="OID3:OIF3"/>
    <mergeCell ref="OIG3:OII3"/>
    <mergeCell ref="OIJ3:OIL3"/>
    <mergeCell ref="OHC3:OHE3"/>
    <mergeCell ref="OHF3:OHH3"/>
    <mergeCell ref="OHI3:OHK3"/>
    <mergeCell ref="OHL3:OHN3"/>
    <mergeCell ref="OHO3:OHQ3"/>
    <mergeCell ref="OHR3:OHT3"/>
    <mergeCell ref="OGK3:OGM3"/>
    <mergeCell ref="OGN3:OGP3"/>
    <mergeCell ref="OGQ3:OGS3"/>
    <mergeCell ref="OGT3:OGV3"/>
    <mergeCell ref="OGW3:OGY3"/>
    <mergeCell ref="OGZ3:OHB3"/>
    <mergeCell ref="OFS3:OFU3"/>
    <mergeCell ref="OFV3:OFX3"/>
    <mergeCell ref="OFY3:OGA3"/>
    <mergeCell ref="OGB3:OGD3"/>
    <mergeCell ref="OGE3:OGG3"/>
    <mergeCell ref="OGH3:OGJ3"/>
    <mergeCell ref="OFA3:OFC3"/>
    <mergeCell ref="OFD3:OFF3"/>
    <mergeCell ref="OFG3:OFI3"/>
    <mergeCell ref="OFJ3:OFL3"/>
    <mergeCell ref="OFM3:OFO3"/>
    <mergeCell ref="OFP3:OFR3"/>
    <mergeCell ref="OEI3:OEK3"/>
    <mergeCell ref="OEL3:OEN3"/>
    <mergeCell ref="OEO3:OEQ3"/>
    <mergeCell ref="OER3:OET3"/>
    <mergeCell ref="OEU3:OEW3"/>
    <mergeCell ref="OEX3:OEZ3"/>
    <mergeCell ref="ODQ3:ODS3"/>
    <mergeCell ref="ODT3:ODV3"/>
    <mergeCell ref="ODW3:ODY3"/>
    <mergeCell ref="ODZ3:OEB3"/>
    <mergeCell ref="OEC3:OEE3"/>
    <mergeCell ref="OEF3:OEH3"/>
    <mergeCell ref="OCY3:ODA3"/>
    <mergeCell ref="ODB3:ODD3"/>
    <mergeCell ref="ODE3:ODG3"/>
    <mergeCell ref="ODH3:ODJ3"/>
    <mergeCell ref="ODK3:ODM3"/>
    <mergeCell ref="ODN3:ODP3"/>
    <mergeCell ref="OCG3:OCI3"/>
    <mergeCell ref="OCJ3:OCL3"/>
    <mergeCell ref="OCM3:OCO3"/>
    <mergeCell ref="OCP3:OCR3"/>
    <mergeCell ref="OCS3:OCU3"/>
    <mergeCell ref="OCV3:OCX3"/>
    <mergeCell ref="OBO3:OBQ3"/>
    <mergeCell ref="OBR3:OBT3"/>
    <mergeCell ref="OBU3:OBW3"/>
    <mergeCell ref="OBX3:OBZ3"/>
    <mergeCell ref="OCA3:OCC3"/>
    <mergeCell ref="OCD3:OCF3"/>
    <mergeCell ref="OAW3:OAY3"/>
    <mergeCell ref="OAZ3:OBB3"/>
    <mergeCell ref="OBC3:OBE3"/>
    <mergeCell ref="OBF3:OBH3"/>
    <mergeCell ref="OBI3:OBK3"/>
    <mergeCell ref="OBL3:OBN3"/>
    <mergeCell ref="OAE3:OAG3"/>
    <mergeCell ref="OAH3:OAJ3"/>
    <mergeCell ref="OAK3:OAM3"/>
    <mergeCell ref="OAN3:OAP3"/>
    <mergeCell ref="OAQ3:OAS3"/>
    <mergeCell ref="OAT3:OAV3"/>
    <mergeCell ref="NZM3:NZO3"/>
    <mergeCell ref="NZP3:NZR3"/>
    <mergeCell ref="NZS3:NZU3"/>
    <mergeCell ref="NZV3:NZX3"/>
    <mergeCell ref="NZY3:OAA3"/>
    <mergeCell ref="OAB3:OAD3"/>
    <mergeCell ref="NYU3:NYW3"/>
    <mergeCell ref="NYX3:NYZ3"/>
    <mergeCell ref="NZA3:NZC3"/>
    <mergeCell ref="NZD3:NZF3"/>
    <mergeCell ref="NZG3:NZI3"/>
    <mergeCell ref="NZJ3:NZL3"/>
    <mergeCell ref="NYC3:NYE3"/>
    <mergeCell ref="NYF3:NYH3"/>
    <mergeCell ref="NYI3:NYK3"/>
    <mergeCell ref="NYL3:NYN3"/>
    <mergeCell ref="NYO3:NYQ3"/>
    <mergeCell ref="NYR3:NYT3"/>
    <mergeCell ref="NXK3:NXM3"/>
    <mergeCell ref="NXN3:NXP3"/>
    <mergeCell ref="NXQ3:NXS3"/>
    <mergeCell ref="NXT3:NXV3"/>
    <mergeCell ref="NXW3:NXY3"/>
    <mergeCell ref="NXZ3:NYB3"/>
    <mergeCell ref="NWS3:NWU3"/>
    <mergeCell ref="NWV3:NWX3"/>
    <mergeCell ref="NWY3:NXA3"/>
    <mergeCell ref="NXB3:NXD3"/>
    <mergeCell ref="NXE3:NXG3"/>
    <mergeCell ref="NXH3:NXJ3"/>
    <mergeCell ref="NWA3:NWC3"/>
    <mergeCell ref="NWD3:NWF3"/>
    <mergeCell ref="NWG3:NWI3"/>
    <mergeCell ref="NWJ3:NWL3"/>
    <mergeCell ref="NWM3:NWO3"/>
    <mergeCell ref="NWP3:NWR3"/>
    <mergeCell ref="NVI3:NVK3"/>
    <mergeCell ref="NVL3:NVN3"/>
    <mergeCell ref="NVO3:NVQ3"/>
    <mergeCell ref="NVR3:NVT3"/>
    <mergeCell ref="NVU3:NVW3"/>
    <mergeCell ref="NVX3:NVZ3"/>
    <mergeCell ref="NUQ3:NUS3"/>
    <mergeCell ref="NUT3:NUV3"/>
    <mergeCell ref="NUW3:NUY3"/>
    <mergeCell ref="NUZ3:NVB3"/>
    <mergeCell ref="NVC3:NVE3"/>
    <mergeCell ref="NVF3:NVH3"/>
    <mergeCell ref="NTY3:NUA3"/>
    <mergeCell ref="NUB3:NUD3"/>
    <mergeCell ref="NUE3:NUG3"/>
    <mergeCell ref="NUH3:NUJ3"/>
    <mergeCell ref="NUK3:NUM3"/>
    <mergeCell ref="NUN3:NUP3"/>
    <mergeCell ref="NTG3:NTI3"/>
    <mergeCell ref="NTJ3:NTL3"/>
    <mergeCell ref="NTM3:NTO3"/>
    <mergeCell ref="NTP3:NTR3"/>
    <mergeCell ref="NTS3:NTU3"/>
    <mergeCell ref="NTV3:NTX3"/>
    <mergeCell ref="NSO3:NSQ3"/>
    <mergeCell ref="NSR3:NST3"/>
    <mergeCell ref="NSU3:NSW3"/>
    <mergeCell ref="NSX3:NSZ3"/>
    <mergeCell ref="NTA3:NTC3"/>
    <mergeCell ref="NTD3:NTF3"/>
    <mergeCell ref="NRW3:NRY3"/>
    <mergeCell ref="NRZ3:NSB3"/>
    <mergeCell ref="NSC3:NSE3"/>
    <mergeCell ref="NSF3:NSH3"/>
    <mergeCell ref="NSI3:NSK3"/>
    <mergeCell ref="NSL3:NSN3"/>
    <mergeCell ref="NRE3:NRG3"/>
    <mergeCell ref="NRH3:NRJ3"/>
    <mergeCell ref="NRK3:NRM3"/>
    <mergeCell ref="NRN3:NRP3"/>
    <mergeCell ref="NRQ3:NRS3"/>
    <mergeCell ref="NRT3:NRV3"/>
    <mergeCell ref="NQM3:NQO3"/>
    <mergeCell ref="NQP3:NQR3"/>
    <mergeCell ref="NQS3:NQU3"/>
    <mergeCell ref="NQV3:NQX3"/>
    <mergeCell ref="NQY3:NRA3"/>
    <mergeCell ref="NRB3:NRD3"/>
    <mergeCell ref="NPU3:NPW3"/>
    <mergeCell ref="NPX3:NPZ3"/>
    <mergeCell ref="NQA3:NQC3"/>
    <mergeCell ref="NQD3:NQF3"/>
    <mergeCell ref="NQG3:NQI3"/>
    <mergeCell ref="NQJ3:NQL3"/>
    <mergeCell ref="NPC3:NPE3"/>
    <mergeCell ref="NPF3:NPH3"/>
    <mergeCell ref="NPI3:NPK3"/>
    <mergeCell ref="NPL3:NPN3"/>
    <mergeCell ref="NPO3:NPQ3"/>
    <mergeCell ref="NPR3:NPT3"/>
    <mergeCell ref="NOK3:NOM3"/>
    <mergeCell ref="NON3:NOP3"/>
    <mergeCell ref="NOQ3:NOS3"/>
    <mergeCell ref="NOT3:NOV3"/>
    <mergeCell ref="NOW3:NOY3"/>
    <mergeCell ref="NOZ3:NPB3"/>
    <mergeCell ref="NNS3:NNU3"/>
    <mergeCell ref="NNV3:NNX3"/>
    <mergeCell ref="NNY3:NOA3"/>
    <mergeCell ref="NOB3:NOD3"/>
    <mergeCell ref="NOE3:NOG3"/>
    <mergeCell ref="NOH3:NOJ3"/>
    <mergeCell ref="NNA3:NNC3"/>
    <mergeCell ref="NND3:NNF3"/>
    <mergeCell ref="NNG3:NNI3"/>
    <mergeCell ref="NNJ3:NNL3"/>
    <mergeCell ref="NNM3:NNO3"/>
    <mergeCell ref="NNP3:NNR3"/>
    <mergeCell ref="NMI3:NMK3"/>
    <mergeCell ref="NML3:NMN3"/>
    <mergeCell ref="NMO3:NMQ3"/>
    <mergeCell ref="NMR3:NMT3"/>
    <mergeCell ref="NMU3:NMW3"/>
    <mergeCell ref="NMX3:NMZ3"/>
    <mergeCell ref="NLQ3:NLS3"/>
    <mergeCell ref="NLT3:NLV3"/>
    <mergeCell ref="NLW3:NLY3"/>
    <mergeCell ref="NLZ3:NMB3"/>
    <mergeCell ref="NMC3:NME3"/>
    <mergeCell ref="NMF3:NMH3"/>
    <mergeCell ref="NKY3:NLA3"/>
    <mergeCell ref="NLB3:NLD3"/>
    <mergeCell ref="NLE3:NLG3"/>
    <mergeCell ref="NLH3:NLJ3"/>
    <mergeCell ref="NLK3:NLM3"/>
    <mergeCell ref="NLN3:NLP3"/>
    <mergeCell ref="NKG3:NKI3"/>
    <mergeCell ref="NKJ3:NKL3"/>
    <mergeCell ref="NKM3:NKO3"/>
    <mergeCell ref="NKP3:NKR3"/>
    <mergeCell ref="NKS3:NKU3"/>
    <mergeCell ref="NKV3:NKX3"/>
    <mergeCell ref="NJO3:NJQ3"/>
    <mergeCell ref="NJR3:NJT3"/>
    <mergeCell ref="NJU3:NJW3"/>
    <mergeCell ref="NJX3:NJZ3"/>
    <mergeCell ref="NKA3:NKC3"/>
    <mergeCell ref="NKD3:NKF3"/>
    <mergeCell ref="NIW3:NIY3"/>
    <mergeCell ref="NIZ3:NJB3"/>
    <mergeCell ref="NJC3:NJE3"/>
    <mergeCell ref="NJF3:NJH3"/>
    <mergeCell ref="NJI3:NJK3"/>
    <mergeCell ref="NJL3:NJN3"/>
    <mergeCell ref="NIE3:NIG3"/>
    <mergeCell ref="NIH3:NIJ3"/>
    <mergeCell ref="NIK3:NIM3"/>
    <mergeCell ref="NIN3:NIP3"/>
    <mergeCell ref="NIQ3:NIS3"/>
    <mergeCell ref="NIT3:NIV3"/>
    <mergeCell ref="NHM3:NHO3"/>
    <mergeCell ref="NHP3:NHR3"/>
    <mergeCell ref="NHS3:NHU3"/>
    <mergeCell ref="NHV3:NHX3"/>
    <mergeCell ref="NHY3:NIA3"/>
    <mergeCell ref="NIB3:NID3"/>
    <mergeCell ref="NGU3:NGW3"/>
    <mergeCell ref="NGX3:NGZ3"/>
    <mergeCell ref="NHA3:NHC3"/>
    <mergeCell ref="NHD3:NHF3"/>
    <mergeCell ref="NHG3:NHI3"/>
    <mergeCell ref="NHJ3:NHL3"/>
    <mergeCell ref="NGC3:NGE3"/>
    <mergeCell ref="NGF3:NGH3"/>
    <mergeCell ref="NGI3:NGK3"/>
    <mergeCell ref="NGL3:NGN3"/>
    <mergeCell ref="NGO3:NGQ3"/>
    <mergeCell ref="NGR3:NGT3"/>
    <mergeCell ref="NFK3:NFM3"/>
    <mergeCell ref="NFN3:NFP3"/>
    <mergeCell ref="NFQ3:NFS3"/>
    <mergeCell ref="NFT3:NFV3"/>
    <mergeCell ref="NFW3:NFY3"/>
    <mergeCell ref="NFZ3:NGB3"/>
    <mergeCell ref="NES3:NEU3"/>
    <mergeCell ref="NEV3:NEX3"/>
    <mergeCell ref="NEY3:NFA3"/>
    <mergeCell ref="NFB3:NFD3"/>
    <mergeCell ref="NFE3:NFG3"/>
    <mergeCell ref="NFH3:NFJ3"/>
    <mergeCell ref="NEA3:NEC3"/>
    <mergeCell ref="NED3:NEF3"/>
    <mergeCell ref="NEG3:NEI3"/>
    <mergeCell ref="NEJ3:NEL3"/>
    <mergeCell ref="NEM3:NEO3"/>
    <mergeCell ref="NEP3:NER3"/>
    <mergeCell ref="NDI3:NDK3"/>
    <mergeCell ref="NDL3:NDN3"/>
    <mergeCell ref="NDO3:NDQ3"/>
    <mergeCell ref="NDR3:NDT3"/>
    <mergeCell ref="NDU3:NDW3"/>
    <mergeCell ref="NDX3:NDZ3"/>
    <mergeCell ref="NCQ3:NCS3"/>
    <mergeCell ref="NCT3:NCV3"/>
    <mergeCell ref="NCW3:NCY3"/>
    <mergeCell ref="NCZ3:NDB3"/>
    <mergeCell ref="NDC3:NDE3"/>
    <mergeCell ref="NDF3:NDH3"/>
    <mergeCell ref="NBY3:NCA3"/>
    <mergeCell ref="NCB3:NCD3"/>
    <mergeCell ref="NCE3:NCG3"/>
    <mergeCell ref="NCH3:NCJ3"/>
    <mergeCell ref="NCK3:NCM3"/>
    <mergeCell ref="NCN3:NCP3"/>
    <mergeCell ref="NBG3:NBI3"/>
    <mergeCell ref="NBJ3:NBL3"/>
    <mergeCell ref="NBM3:NBO3"/>
    <mergeCell ref="NBP3:NBR3"/>
    <mergeCell ref="NBS3:NBU3"/>
    <mergeCell ref="NBV3:NBX3"/>
    <mergeCell ref="NAO3:NAQ3"/>
    <mergeCell ref="NAR3:NAT3"/>
    <mergeCell ref="NAU3:NAW3"/>
    <mergeCell ref="NAX3:NAZ3"/>
    <mergeCell ref="NBA3:NBC3"/>
    <mergeCell ref="NBD3:NBF3"/>
    <mergeCell ref="MZW3:MZY3"/>
    <mergeCell ref="MZZ3:NAB3"/>
    <mergeCell ref="NAC3:NAE3"/>
    <mergeCell ref="NAF3:NAH3"/>
    <mergeCell ref="NAI3:NAK3"/>
    <mergeCell ref="NAL3:NAN3"/>
    <mergeCell ref="MZE3:MZG3"/>
    <mergeCell ref="MZH3:MZJ3"/>
    <mergeCell ref="MZK3:MZM3"/>
    <mergeCell ref="MZN3:MZP3"/>
    <mergeCell ref="MZQ3:MZS3"/>
    <mergeCell ref="MZT3:MZV3"/>
    <mergeCell ref="MYM3:MYO3"/>
    <mergeCell ref="MYP3:MYR3"/>
    <mergeCell ref="MYS3:MYU3"/>
    <mergeCell ref="MYV3:MYX3"/>
    <mergeCell ref="MYY3:MZA3"/>
    <mergeCell ref="MZB3:MZD3"/>
    <mergeCell ref="MXU3:MXW3"/>
    <mergeCell ref="MXX3:MXZ3"/>
    <mergeCell ref="MYA3:MYC3"/>
    <mergeCell ref="MYD3:MYF3"/>
    <mergeCell ref="MYG3:MYI3"/>
    <mergeCell ref="MYJ3:MYL3"/>
    <mergeCell ref="MXC3:MXE3"/>
    <mergeCell ref="MXF3:MXH3"/>
    <mergeCell ref="MXI3:MXK3"/>
    <mergeCell ref="MXL3:MXN3"/>
    <mergeCell ref="MXO3:MXQ3"/>
    <mergeCell ref="MXR3:MXT3"/>
    <mergeCell ref="MWK3:MWM3"/>
    <mergeCell ref="MWN3:MWP3"/>
    <mergeCell ref="MWQ3:MWS3"/>
    <mergeCell ref="MWT3:MWV3"/>
    <mergeCell ref="MWW3:MWY3"/>
    <mergeCell ref="MWZ3:MXB3"/>
    <mergeCell ref="MVS3:MVU3"/>
    <mergeCell ref="MVV3:MVX3"/>
    <mergeCell ref="MVY3:MWA3"/>
    <mergeCell ref="MWB3:MWD3"/>
    <mergeCell ref="MWE3:MWG3"/>
    <mergeCell ref="MWH3:MWJ3"/>
    <mergeCell ref="MVA3:MVC3"/>
    <mergeCell ref="MVD3:MVF3"/>
    <mergeCell ref="MVG3:MVI3"/>
    <mergeCell ref="MVJ3:MVL3"/>
    <mergeCell ref="MVM3:MVO3"/>
    <mergeCell ref="MVP3:MVR3"/>
    <mergeCell ref="MUI3:MUK3"/>
    <mergeCell ref="MUL3:MUN3"/>
    <mergeCell ref="MUO3:MUQ3"/>
    <mergeCell ref="MUR3:MUT3"/>
    <mergeCell ref="MUU3:MUW3"/>
    <mergeCell ref="MUX3:MUZ3"/>
    <mergeCell ref="MTQ3:MTS3"/>
    <mergeCell ref="MTT3:MTV3"/>
    <mergeCell ref="MTW3:MTY3"/>
    <mergeCell ref="MTZ3:MUB3"/>
    <mergeCell ref="MUC3:MUE3"/>
    <mergeCell ref="MUF3:MUH3"/>
    <mergeCell ref="MSY3:MTA3"/>
    <mergeCell ref="MTB3:MTD3"/>
    <mergeCell ref="MTE3:MTG3"/>
    <mergeCell ref="MTH3:MTJ3"/>
    <mergeCell ref="MTK3:MTM3"/>
    <mergeCell ref="MTN3:MTP3"/>
    <mergeCell ref="MSG3:MSI3"/>
    <mergeCell ref="MSJ3:MSL3"/>
    <mergeCell ref="MSM3:MSO3"/>
    <mergeCell ref="MSP3:MSR3"/>
    <mergeCell ref="MSS3:MSU3"/>
    <mergeCell ref="MSV3:MSX3"/>
    <mergeCell ref="MRO3:MRQ3"/>
    <mergeCell ref="MRR3:MRT3"/>
    <mergeCell ref="MRU3:MRW3"/>
    <mergeCell ref="MRX3:MRZ3"/>
    <mergeCell ref="MSA3:MSC3"/>
    <mergeCell ref="MSD3:MSF3"/>
    <mergeCell ref="MQW3:MQY3"/>
    <mergeCell ref="MQZ3:MRB3"/>
    <mergeCell ref="MRC3:MRE3"/>
    <mergeCell ref="MRF3:MRH3"/>
    <mergeCell ref="MRI3:MRK3"/>
    <mergeCell ref="MRL3:MRN3"/>
    <mergeCell ref="MQE3:MQG3"/>
    <mergeCell ref="MQH3:MQJ3"/>
    <mergeCell ref="MQK3:MQM3"/>
    <mergeCell ref="MQN3:MQP3"/>
    <mergeCell ref="MQQ3:MQS3"/>
    <mergeCell ref="MQT3:MQV3"/>
    <mergeCell ref="MPM3:MPO3"/>
    <mergeCell ref="MPP3:MPR3"/>
    <mergeCell ref="MPS3:MPU3"/>
    <mergeCell ref="MPV3:MPX3"/>
    <mergeCell ref="MPY3:MQA3"/>
    <mergeCell ref="MQB3:MQD3"/>
    <mergeCell ref="MOU3:MOW3"/>
    <mergeCell ref="MOX3:MOZ3"/>
    <mergeCell ref="MPA3:MPC3"/>
    <mergeCell ref="MPD3:MPF3"/>
    <mergeCell ref="MPG3:MPI3"/>
    <mergeCell ref="MPJ3:MPL3"/>
    <mergeCell ref="MOC3:MOE3"/>
    <mergeCell ref="MOF3:MOH3"/>
    <mergeCell ref="MOI3:MOK3"/>
    <mergeCell ref="MOL3:MON3"/>
    <mergeCell ref="MOO3:MOQ3"/>
    <mergeCell ref="MOR3:MOT3"/>
    <mergeCell ref="MNK3:MNM3"/>
    <mergeCell ref="MNN3:MNP3"/>
    <mergeCell ref="MNQ3:MNS3"/>
    <mergeCell ref="MNT3:MNV3"/>
    <mergeCell ref="MNW3:MNY3"/>
    <mergeCell ref="MNZ3:MOB3"/>
    <mergeCell ref="MMS3:MMU3"/>
    <mergeCell ref="MMV3:MMX3"/>
    <mergeCell ref="MMY3:MNA3"/>
    <mergeCell ref="MNB3:MND3"/>
    <mergeCell ref="MNE3:MNG3"/>
    <mergeCell ref="MNH3:MNJ3"/>
    <mergeCell ref="MMA3:MMC3"/>
    <mergeCell ref="MMD3:MMF3"/>
    <mergeCell ref="MMG3:MMI3"/>
    <mergeCell ref="MMJ3:MML3"/>
    <mergeCell ref="MMM3:MMO3"/>
    <mergeCell ref="MMP3:MMR3"/>
    <mergeCell ref="MLI3:MLK3"/>
    <mergeCell ref="MLL3:MLN3"/>
    <mergeCell ref="MLO3:MLQ3"/>
    <mergeCell ref="MLR3:MLT3"/>
    <mergeCell ref="MLU3:MLW3"/>
    <mergeCell ref="MLX3:MLZ3"/>
    <mergeCell ref="MKQ3:MKS3"/>
    <mergeCell ref="MKT3:MKV3"/>
    <mergeCell ref="MKW3:MKY3"/>
    <mergeCell ref="MKZ3:MLB3"/>
    <mergeCell ref="MLC3:MLE3"/>
    <mergeCell ref="MLF3:MLH3"/>
    <mergeCell ref="MJY3:MKA3"/>
    <mergeCell ref="MKB3:MKD3"/>
    <mergeCell ref="MKE3:MKG3"/>
    <mergeCell ref="MKH3:MKJ3"/>
    <mergeCell ref="MKK3:MKM3"/>
    <mergeCell ref="MKN3:MKP3"/>
    <mergeCell ref="MJG3:MJI3"/>
    <mergeCell ref="MJJ3:MJL3"/>
    <mergeCell ref="MJM3:MJO3"/>
    <mergeCell ref="MJP3:MJR3"/>
    <mergeCell ref="MJS3:MJU3"/>
    <mergeCell ref="MJV3:MJX3"/>
    <mergeCell ref="MIO3:MIQ3"/>
    <mergeCell ref="MIR3:MIT3"/>
    <mergeCell ref="MIU3:MIW3"/>
    <mergeCell ref="MIX3:MIZ3"/>
    <mergeCell ref="MJA3:MJC3"/>
    <mergeCell ref="MJD3:MJF3"/>
    <mergeCell ref="MHW3:MHY3"/>
    <mergeCell ref="MHZ3:MIB3"/>
    <mergeCell ref="MIC3:MIE3"/>
    <mergeCell ref="MIF3:MIH3"/>
    <mergeCell ref="MII3:MIK3"/>
    <mergeCell ref="MIL3:MIN3"/>
    <mergeCell ref="MHE3:MHG3"/>
    <mergeCell ref="MHH3:MHJ3"/>
    <mergeCell ref="MHK3:MHM3"/>
    <mergeCell ref="MHN3:MHP3"/>
    <mergeCell ref="MHQ3:MHS3"/>
    <mergeCell ref="MHT3:MHV3"/>
    <mergeCell ref="MGM3:MGO3"/>
    <mergeCell ref="MGP3:MGR3"/>
    <mergeCell ref="MGS3:MGU3"/>
    <mergeCell ref="MGV3:MGX3"/>
    <mergeCell ref="MGY3:MHA3"/>
    <mergeCell ref="MHB3:MHD3"/>
    <mergeCell ref="MFU3:MFW3"/>
    <mergeCell ref="MFX3:MFZ3"/>
    <mergeCell ref="MGA3:MGC3"/>
    <mergeCell ref="MGD3:MGF3"/>
    <mergeCell ref="MGG3:MGI3"/>
    <mergeCell ref="MGJ3:MGL3"/>
    <mergeCell ref="MFC3:MFE3"/>
    <mergeCell ref="MFF3:MFH3"/>
    <mergeCell ref="MFI3:MFK3"/>
    <mergeCell ref="MFL3:MFN3"/>
    <mergeCell ref="MFO3:MFQ3"/>
    <mergeCell ref="MFR3:MFT3"/>
    <mergeCell ref="MEK3:MEM3"/>
    <mergeCell ref="MEN3:MEP3"/>
    <mergeCell ref="MEQ3:MES3"/>
    <mergeCell ref="MET3:MEV3"/>
    <mergeCell ref="MEW3:MEY3"/>
    <mergeCell ref="MEZ3:MFB3"/>
    <mergeCell ref="MDS3:MDU3"/>
    <mergeCell ref="MDV3:MDX3"/>
    <mergeCell ref="MDY3:MEA3"/>
    <mergeCell ref="MEB3:MED3"/>
    <mergeCell ref="MEE3:MEG3"/>
    <mergeCell ref="MEH3:MEJ3"/>
    <mergeCell ref="MDA3:MDC3"/>
    <mergeCell ref="MDD3:MDF3"/>
    <mergeCell ref="MDG3:MDI3"/>
    <mergeCell ref="MDJ3:MDL3"/>
    <mergeCell ref="MDM3:MDO3"/>
    <mergeCell ref="MDP3:MDR3"/>
    <mergeCell ref="MCI3:MCK3"/>
    <mergeCell ref="MCL3:MCN3"/>
    <mergeCell ref="MCO3:MCQ3"/>
    <mergeCell ref="MCR3:MCT3"/>
    <mergeCell ref="MCU3:MCW3"/>
    <mergeCell ref="MCX3:MCZ3"/>
    <mergeCell ref="MBQ3:MBS3"/>
    <mergeCell ref="MBT3:MBV3"/>
    <mergeCell ref="MBW3:MBY3"/>
    <mergeCell ref="MBZ3:MCB3"/>
    <mergeCell ref="MCC3:MCE3"/>
    <mergeCell ref="MCF3:MCH3"/>
    <mergeCell ref="MAY3:MBA3"/>
    <mergeCell ref="MBB3:MBD3"/>
    <mergeCell ref="MBE3:MBG3"/>
    <mergeCell ref="MBH3:MBJ3"/>
    <mergeCell ref="MBK3:MBM3"/>
    <mergeCell ref="MBN3:MBP3"/>
    <mergeCell ref="MAG3:MAI3"/>
    <mergeCell ref="MAJ3:MAL3"/>
    <mergeCell ref="MAM3:MAO3"/>
    <mergeCell ref="MAP3:MAR3"/>
    <mergeCell ref="MAS3:MAU3"/>
    <mergeCell ref="MAV3:MAX3"/>
    <mergeCell ref="LZO3:LZQ3"/>
    <mergeCell ref="LZR3:LZT3"/>
    <mergeCell ref="LZU3:LZW3"/>
    <mergeCell ref="LZX3:LZZ3"/>
    <mergeCell ref="MAA3:MAC3"/>
    <mergeCell ref="MAD3:MAF3"/>
    <mergeCell ref="LYW3:LYY3"/>
    <mergeCell ref="LYZ3:LZB3"/>
    <mergeCell ref="LZC3:LZE3"/>
    <mergeCell ref="LZF3:LZH3"/>
    <mergeCell ref="LZI3:LZK3"/>
    <mergeCell ref="LZL3:LZN3"/>
    <mergeCell ref="LYE3:LYG3"/>
    <mergeCell ref="LYH3:LYJ3"/>
    <mergeCell ref="LYK3:LYM3"/>
    <mergeCell ref="LYN3:LYP3"/>
    <mergeCell ref="LYQ3:LYS3"/>
    <mergeCell ref="LYT3:LYV3"/>
    <mergeCell ref="LXM3:LXO3"/>
    <mergeCell ref="LXP3:LXR3"/>
    <mergeCell ref="LXS3:LXU3"/>
    <mergeCell ref="LXV3:LXX3"/>
    <mergeCell ref="LXY3:LYA3"/>
    <mergeCell ref="LYB3:LYD3"/>
    <mergeCell ref="LWU3:LWW3"/>
    <mergeCell ref="LWX3:LWZ3"/>
    <mergeCell ref="LXA3:LXC3"/>
    <mergeCell ref="LXD3:LXF3"/>
    <mergeCell ref="LXG3:LXI3"/>
    <mergeCell ref="LXJ3:LXL3"/>
    <mergeCell ref="LWC3:LWE3"/>
    <mergeCell ref="LWF3:LWH3"/>
    <mergeCell ref="LWI3:LWK3"/>
    <mergeCell ref="LWL3:LWN3"/>
    <mergeCell ref="LWO3:LWQ3"/>
    <mergeCell ref="LWR3:LWT3"/>
    <mergeCell ref="LVK3:LVM3"/>
    <mergeCell ref="LVN3:LVP3"/>
    <mergeCell ref="LVQ3:LVS3"/>
    <mergeCell ref="LVT3:LVV3"/>
    <mergeCell ref="LVW3:LVY3"/>
    <mergeCell ref="LVZ3:LWB3"/>
    <mergeCell ref="LUS3:LUU3"/>
    <mergeCell ref="LUV3:LUX3"/>
    <mergeCell ref="LUY3:LVA3"/>
    <mergeCell ref="LVB3:LVD3"/>
    <mergeCell ref="LVE3:LVG3"/>
    <mergeCell ref="LVH3:LVJ3"/>
    <mergeCell ref="LUA3:LUC3"/>
    <mergeCell ref="LUD3:LUF3"/>
    <mergeCell ref="LUG3:LUI3"/>
    <mergeCell ref="LUJ3:LUL3"/>
    <mergeCell ref="LUM3:LUO3"/>
    <mergeCell ref="LUP3:LUR3"/>
    <mergeCell ref="LTI3:LTK3"/>
    <mergeCell ref="LTL3:LTN3"/>
    <mergeCell ref="LTO3:LTQ3"/>
    <mergeCell ref="LTR3:LTT3"/>
    <mergeCell ref="LTU3:LTW3"/>
    <mergeCell ref="LTX3:LTZ3"/>
    <mergeCell ref="LSQ3:LSS3"/>
    <mergeCell ref="LST3:LSV3"/>
    <mergeCell ref="LSW3:LSY3"/>
    <mergeCell ref="LSZ3:LTB3"/>
    <mergeCell ref="LTC3:LTE3"/>
    <mergeCell ref="LTF3:LTH3"/>
    <mergeCell ref="LRY3:LSA3"/>
    <mergeCell ref="LSB3:LSD3"/>
    <mergeCell ref="LSE3:LSG3"/>
    <mergeCell ref="LSH3:LSJ3"/>
    <mergeCell ref="LSK3:LSM3"/>
    <mergeCell ref="LSN3:LSP3"/>
    <mergeCell ref="LRG3:LRI3"/>
    <mergeCell ref="LRJ3:LRL3"/>
    <mergeCell ref="LRM3:LRO3"/>
    <mergeCell ref="LRP3:LRR3"/>
    <mergeCell ref="LRS3:LRU3"/>
    <mergeCell ref="LRV3:LRX3"/>
    <mergeCell ref="LQO3:LQQ3"/>
    <mergeCell ref="LQR3:LQT3"/>
    <mergeCell ref="LQU3:LQW3"/>
    <mergeCell ref="LQX3:LQZ3"/>
    <mergeCell ref="LRA3:LRC3"/>
    <mergeCell ref="LRD3:LRF3"/>
    <mergeCell ref="LPW3:LPY3"/>
    <mergeCell ref="LPZ3:LQB3"/>
    <mergeCell ref="LQC3:LQE3"/>
    <mergeCell ref="LQF3:LQH3"/>
    <mergeCell ref="LQI3:LQK3"/>
    <mergeCell ref="LQL3:LQN3"/>
    <mergeCell ref="LPE3:LPG3"/>
    <mergeCell ref="LPH3:LPJ3"/>
    <mergeCell ref="LPK3:LPM3"/>
    <mergeCell ref="LPN3:LPP3"/>
    <mergeCell ref="LPQ3:LPS3"/>
    <mergeCell ref="LPT3:LPV3"/>
    <mergeCell ref="LOM3:LOO3"/>
    <mergeCell ref="LOP3:LOR3"/>
    <mergeCell ref="LOS3:LOU3"/>
    <mergeCell ref="LOV3:LOX3"/>
    <mergeCell ref="LOY3:LPA3"/>
    <mergeCell ref="LPB3:LPD3"/>
    <mergeCell ref="LNU3:LNW3"/>
    <mergeCell ref="LNX3:LNZ3"/>
    <mergeCell ref="LOA3:LOC3"/>
    <mergeCell ref="LOD3:LOF3"/>
    <mergeCell ref="LOG3:LOI3"/>
    <mergeCell ref="LOJ3:LOL3"/>
    <mergeCell ref="LNC3:LNE3"/>
    <mergeCell ref="LNF3:LNH3"/>
    <mergeCell ref="LNI3:LNK3"/>
    <mergeCell ref="LNL3:LNN3"/>
    <mergeCell ref="LNO3:LNQ3"/>
    <mergeCell ref="LNR3:LNT3"/>
    <mergeCell ref="LMK3:LMM3"/>
    <mergeCell ref="LMN3:LMP3"/>
    <mergeCell ref="LMQ3:LMS3"/>
    <mergeCell ref="LMT3:LMV3"/>
    <mergeCell ref="LMW3:LMY3"/>
    <mergeCell ref="LMZ3:LNB3"/>
    <mergeCell ref="LLS3:LLU3"/>
    <mergeCell ref="LLV3:LLX3"/>
    <mergeCell ref="LLY3:LMA3"/>
    <mergeCell ref="LMB3:LMD3"/>
    <mergeCell ref="LME3:LMG3"/>
    <mergeCell ref="LMH3:LMJ3"/>
    <mergeCell ref="LLA3:LLC3"/>
    <mergeCell ref="LLD3:LLF3"/>
    <mergeCell ref="LLG3:LLI3"/>
    <mergeCell ref="LLJ3:LLL3"/>
    <mergeCell ref="LLM3:LLO3"/>
    <mergeCell ref="LLP3:LLR3"/>
    <mergeCell ref="LKI3:LKK3"/>
    <mergeCell ref="LKL3:LKN3"/>
    <mergeCell ref="LKO3:LKQ3"/>
    <mergeCell ref="LKR3:LKT3"/>
    <mergeCell ref="LKU3:LKW3"/>
    <mergeCell ref="LKX3:LKZ3"/>
    <mergeCell ref="LJQ3:LJS3"/>
    <mergeCell ref="LJT3:LJV3"/>
    <mergeCell ref="LJW3:LJY3"/>
    <mergeCell ref="LJZ3:LKB3"/>
    <mergeCell ref="LKC3:LKE3"/>
    <mergeCell ref="LKF3:LKH3"/>
    <mergeCell ref="LIY3:LJA3"/>
    <mergeCell ref="LJB3:LJD3"/>
    <mergeCell ref="LJE3:LJG3"/>
    <mergeCell ref="LJH3:LJJ3"/>
    <mergeCell ref="LJK3:LJM3"/>
    <mergeCell ref="LJN3:LJP3"/>
    <mergeCell ref="LIG3:LII3"/>
    <mergeCell ref="LIJ3:LIL3"/>
    <mergeCell ref="LIM3:LIO3"/>
    <mergeCell ref="LIP3:LIR3"/>
    <mergeCell ref="LIS3:LIU3"/>
    <mergeCell ref="LIV3:LIX3"/>
    <mergeCell ref="LHO3:LHQ3"/>
    <mergeCell ref="LHR3:LHT3"/>
    <mergeCell ref="LHU3:LHW3"/>
    <mergeCell ref="LHX3:LHZ3"/>
    <mergeCell ref="LIA3:LIC3"/>
    <mergeCell ref="LID3:LIF3"/>
    <mergeCell ref="LGW3:LGY3"/>
    <mergeCell ref="LGZ3:LHB3"/>
    <mergeCell ref="LHC3:LHE3"/>
    <mergeCell ref="LHF3:LHH3"/>
    <mergeCell ref="LHI3:LHK3"/>
    <mergeCell ref="LHL3:LHN3"/>
    <mergeCell ref="LGE3:LGG3"/>
    <mergeCell ref="LGH3:LGJ3"/>
    <mergeCell ref="LGK3:LGM3"/>
    <mergeCell ref="LGN3:LGP3"/>
    <mergeCell ref="LGQ3:LGS3"/>
    <mergeCell ref="LGT3:LGV3"/>
    <mergeCell ref="LFM3:LFO3"/>
    <mergeCell ref="LFP3:LFR3"/>
    <mergeCell ref="LFS3:LFU3"/>
    <mergeCell ref="LFV3:LFX3"/>
    <mergeCell ref="LFY3:LGA3"/>
    <mergeCell ref="LGB3:LGD3"/>
    <mergeCell ref="LEU3:LEW3"/>
    <mergeCell ref="LEX3:LEZ3"/>
    <mergeCell ref="LFA3:LFC3"/>
    <mergeCell ref="LFD3:LFF3"/>
    <mergeCell ref="LFG3:LFI3"/>
    <mergeCell ref="LFJ3:LFL3"/>
    <mergeCell ref="LEC3:LEE3"/>
    <mergeCell ref="LEF3:LEH3"/>
    <mergeCell ref="LEI3:LEK3"/>
    <mergeCell ref="LEL3:LEN3"/>
    <mergeCell ref="LEO3:LEQ3"/>
    <mergeCell ref="LER3:LET3"/>
    <mergeCell ref="LDK3:LDM3"/>
    <mergeCell ref="LDN3:LDP3"/>
    <mergeCell ref="LDQ3:LDS3"/>
    <mergeCell ref="LDT3:LDV3"/>
    <mergeCell ref="LDW3:LDY3"/>
    <mergeCell ref="LDZ3:LEB3"/>
    <mergeCell ref="LCS3:LCU3"/>
    <mergeCell ref="LCV3:LCX3"/>
    <mergeCell ref="LCY3:LDA3"/>
    <mergeCell ref="LDB3:LDD3"/>
    <mergeCell ref="LDE3:LDG3"/>
    <mergeCell ref="LDH3:LDJ3"/>
    <mergeCell ref="LCA3:LCC3"/>
    <mergeCell ref="LCD3:LCF3"/>
    <mergeCell ref="LCG3:LCI3"/>
    <mergeCell ref="LCJ3:LCL3"/>
    <mergeCell ref="LCM3:LCO3"/>
    <mergeCell ref="LCP3:LCR3"/>
    <mergeCell ref="LBI3:LBK3"/>
    <mergeCell ref="LBL3:LBN3"/>
    <mergeCell ref="LBO3:LBQ3"/>
    <mergeCell ref="LBR3:LBT3"/>
    <mergeCell ref="LBU3:LBW3"/>
    <mergeCell ref="LBX3:LBZ3"/>
    <mergeCell ref="LAQ3:LAS3"/>
    <mergeCell ref="LAT3:LAV3"/>
    <mergeCell ref="LAW3:LAY3"/>
    <mergeCell ref="LAZ3:LBB3"/>
    <mergeCell ref="LBC3:LBE3"/>
    <mergeCell ref="LBF3:LBH3"/>
    <mergeCell ref="KZY3:LAA3"/>
    <mergeCell ref="LAB3:LAD3"/>
    <mergeCell ref="LAE3:LAG3"/>
    <mergeCell ref="LAH3:LAJ3"/>
    <mergeCell ref="LAK3:LAM3"/>
    <mergeCell ref="LAN3:LAP3"/>
    <mergeCell ref="KZG3:KZI3"/>
    <mergeCell ref="KZJ3:KZL3"/>
    <mergeCell ref="KZM3:KZO3"/>
    <mergeCell ref="KZP3:KZR3"/>
    <mergeCell ref="KZS3:KZU3"/>
    <mergeCell ref="KZV3:KZX3"/>
    <mergeCell ref="KYO3:KYQ3"/>
    <mergeCell ref="KYR3:KYT3"/>
    <mergeCell ref="KYU3:KYW3"/>
    <mergeCell ref="KYX3:KYZ3"/>
    <mergeCell ref="KZA3:KZC3"/>
    <mergeCell ref="KZD3:KZF3"/>
    <mergeCell ref="KXW3:KXY3"/>
    <mergeCell ref="KXZ3:KYB3"/>
    <mergeCell ref="KYC3:KYE3"/>
    <mergeCell ref="KYF3:KYH3"/>
    <mergeCell ref="KYI3:KYK3"/>
    <mergeCell ref="KYL3:KYN3"/>
    <mergeCell ref="KXE3:KXG3"/>
    <mergeCell ref="KXH3:KXJ3"/>
    <mergeCell ref="KXK3:KXM3"/>
    <mergeCell ref="KXN3:KXP3"/>
    <mergeCell ref="KXQ3:KXS3"/>
    <mergeCell ref="KXT3:KXV3"/>
    <mergeCell ref="KWM3:KWO3"/>
    <mergeCell ref="KWP3:KWR3"/>
    <mergeCell ref="KWS3:KWU3"/>
    <mergeCell ref="KWV3:KWX3"/>
    <mergeCell ref="KWY3:KXA3"/>
    <mergeCell ref="KXB3:KXD3"/>
    <mergeCell ref="KVU3:KVW3"/>
    <mergeCell ref="KVX3:KVZ3"/>
    <mergeCell ref="KWA3:KWC3"/>
    <mergeCell ref="KWD3:KWF3"/>
    <mergeCell ref="KWG3:KWI3"/>
    <mergeCell ref="KWJ3:KWL3"/>
    <mergeCell ref="KVC3:KVE3"/>
    <mergeCell ref="KVF3:KVH3"/>
    <mergeCell ref="KVI3:KVK3"/>
    <mergeCell ref="KVL3:KVN3"/>
    <mergeCell ref="KVO3:KVQ3"/>
    <mergeCell ref="KVR3:KVT3"/>
    <mergeCell ref="KUK3:KUM3"/>
    <mergeCell ref="KUN3:KUP3"/>
    <mergeCell ref="KUQ3:KUS3"/>
    <mergeCell ref="KUT3:KUV3"/>
    <mergeCell ref="KUW3:KUY3"/>
    <mergeCell ref="KUZ3:KVB3"/>
    <mergeCell ref="KTS3:KTU3"/>
    <mergeCell ref="KTV3:KTX3"/>
    <mergeCell ref="KTY3:KUA3"/>
    <mergeCell ref="KUB3:KUD3"/>
    <mergeCell ref="KUE3:KUG3"/>
    <mergeCell ref="KUH3:KUJ3"/>
    <mergeCell ref="KTA3:KTC3"/>
    <mergeCell ref="KTD3:KTF3"/>
    <mergeCell ref="KTG3:KTI3"/>
    <mergeCell ref="KTJ3:KTL3"/>
    <mergeCell ref="KTM3:KTO3"/>
    <mergeCell ref="KTP3:KTR3"/>
    <mergeCell ref="KSI3:KSK3"/>
    <mergeCell ref="KSL3:KSN3"/>
    <mergeCell ref="KSO3:KSQ3"/>
    <mergeCell ref="KSR3:KST3"/>
    <mergeCell ref="KSU3:KSW3"/>
    <mergeCell ref="KSX3:KSZ3"/>
    <mergeCell ref="KRQ3:KRS3"/>
    <mergeCell ref="KRT3:KRV3"/>
    <mergeCell ref="KRW3:KRY3"/>
    <mergeCell ref="KRZ3:KSB3"/>
    <mergeCell ref="KSC3:KSE3"/>
    <mergeCell ref="KSF3:KSH3"/>
    <mergeCell ref="KQY3:KRA3"/>
    <mergeCell ref="KRB3:KRD3"/>
    <mergeCell ref="KRE3:KRG3"/>
    <mergeCell ref="KRH3:KRJ3"/>
    <mergeCell ref="KRK3:KRM3"/>
    <mergeCell ref="KRN3:KRP3"/>
    <mergeCell ref="KQG3:KQI3"/>
    <mergeCell ref="KQJ3:KQL3"/>
    <mergeCell ref="KQM3:KQO3"/>
    <mergeCell ref="KQP3:KQR3"/>
    <mergeCell ref="KQS3:KQU3"/>
    <mergeCell ref="KQV3:KQX3"/>
    <mergeCell ref="KPO3:KPQ3"/>
    <mergeCell ref="KPR3:KPT3"/>
    <mergeCell ref="KPU3:KPW3"/>
    <mergeCell ref="KPX3:KPZ3"/>
    <mergeCell ref="KQA3:KQC3"/>
    <mergeCell ref="KQD3:KQF3"/>
    <mergeCell ref="KOW3:KOY3"/>
    <mergeCell ref="KOZ3:KPB3"/>
    <mergeCell ref="KPC3:KPE3"/>
    <mergeCell ref="KPF3:KPH3"/>
    <mergeCell ref="KPI3:KPK3"/>
    <mergeCell ref="KPL3:KPN3"/>
    <mergeCell ref="KOE3:KOG3"/>
    <mergeCell ref="KOH3:KOJ3"/>
    <mergeCell ref="KOK3:KOM3"/>
    <mergeCell ref="KON3:KOP3"/>
    <mergeCell ref="KOQ3:KOS3"/>
    <mergeCell ref="KOT3:KOV3"/>
    <mergeCell ref="KNM3:KNO3"/>
    <mergeCell ref="KNP3:KNR3"/>
    <mergeCell ref="KNS3:KNU3"/>
    <mergeCell ref="KNV3:KNX3"/>
    <mergeCell ref="KNY3:KOA3"/>
    <mergeCell ref="KOB3:KOD3"/>
    <mergeCell ref="KMU3:KMW3"/>
    <mergeCell ref="KMX3:KMZ3"/>
    <mergeCell ref="KNA3:KNC3"/>
    <mergeCell ref="KND3:KNF3"/>
    <mergeCell ref="KNG3:KNI3"/>
    <mergeCell ref="KNJ3:KNL3"/>
    <mergeCell ref="KMC3:KME3"/>
    <mergeCell ref="KMF3:KMH3"/>
    <mergeCell ref="KMI3:KMK3"/>
    <mergeCell ref="KML3:KMN3"/>
    <mergeCell ref="KMO3:KMQ3"/>
    <mergeCell ref="KMR3:KMT3"/>
    <mergeCell ref="KLK3:KLM3"/>
    <mergeCell ref="KLN3:KLP3"/>
    <mergeCell ref="KLQ3:KLS3"/>
    <mergeCell ref="KLT3:KLV3"/>
    <mergeCell ref="KLW3:KLY3"/>
    <mergeCell ref="KLZ3:KMB3"/>
    <mergeCell ref="KKS3:KKU3"/>
    <mergeCell ref="KKV3:KKX3"/>
    <mergeCell ref="KKY3:KLA3"/>
    <mergeCell ref="KLB3:KLD3"/>
    <mergeCell ref="KLE3:KLG3"/>
    <mergeCell ref="KLH3:KLJ3"/>
    <mergeCell ref="KKA3:KKC3"/>
    <mergeCell ref="KKD3:KKF3"/>
    <mergeCell ref="KKG3:KKI3"/>
    <mergeCell ref="KKJ3:KKL3"/>
    <mergeCell ref="KKM3:KKO3"/>
    <mergeCell ref="KKP3:KKR3"/>
    <mergeCell ref="KJI3:KJK3"/>
    <mergeCell ref="KJL3:KJN3"/>
    <mergeCell ref="KJO3:KJQ3"/>
    <mergeCell ref="KJR3:KJT3"/>
    <mergeCell ref="KJU3:KJW3"/>
    <mergeCell ref="KJX3:KJZ3"/>
    <mergeCell ref="KIQ3:KIS3"/>
    <mergeCell ref="KIT3:KIV3"/>
    <mergeCell ref="KIW3:KIY3"/>
    <mergeCell ref="KIZ3:KJB3"/>
    <mergeCell ref="KJC3:KJE3"/>
    <mergeCell ref="KJF3:KJH3"/>
    <mergeCell ref="KHY3:KIA3"/>
    <mergeCell ref="KIB3:KID3"/>
    <mergeCell ref="KIE3:KIG3"/>
    <mergeCell ref="KIH3:KIJ3"/>
    <mergeCell ref="KIK3:KIM3"/>
    <mergeCell ref="KIN3:KIP3"/>
    <mergeCell ref="KHG3:KHI3"/>
    <mergeCell ref="KHJ3:KHL3"/>
    <mergeCell ref="KHM3:KHO3"/>
    <mergeCell ref="KHP3:KHR3"/>
    <mergeCell ref="KHS3:KHU3"/>
    <mergeCell ref="KHV3:KHX3"/>
    <mergeCell ref="KGO3:KGQ3"/>
    <mergeCell ref="KGR3:KGT3"/>
    <mergeCell ref="KGU3:KGW3"/>
    <mergeCell ref="KGX3:KGZ3"/>
    <mergeCell ref="KHA3:KHC3"/>
    <mergeCell ref="KHD3:KHF3"/>
    <mergeCell ref="KFW3:KFY3"/>
    <mergeCell ref="KFZ3:KGB3"/>
    <mergeCell ref="KGC3:KGE3"/>
    <mergeCell ref="KGF3:KGH3"/>
    <mergeCell ref="KGI3:KGK3"/>
    <mergeCell ref="KGL3:KGN3"/>
    <mergeCell ref="KFE3:KFG3"/>
    <mergeCell ref="KFH3:KFJ3"/>
    <mergeCell ref="KFK3:KFM3"/>
    <mergeCell ref="KFN3:KFP3"/>
    <mergeCell ref="KFQ3:KFS3"/>
    <mergeCell ref="KFT3:KFV3"/>
    <mergeCell ref="KEM3:KEO3"/>
    <mergeCell ref="KEP3:KER3"/>
    <mergeCell ref="KES3:KEU3"/>
    <mergeCell ref="KEV3:KEX3"/>
    <mergeCell ref="KEY3:KFA3"/>
    <mergeCell ref="KFB3:KFD3"/>
    <mergeCell ref="KDU3:KDW3"/>
    <mergeCell ref="KDX3:KDZ3"/>
    <mergeCell ref="KEA3:KEC3"/>
    <mergeCell ref="KED3:KEF3"/>
    <mergeCell ref="KEG3:KEI3"/>
    <mergeCell ref="KEJ3:KEL3"/>
    <mergeCell ref="KDC3:KDE3"/>
    <mergeCell ref="KDF3:KDH3"/>
    <mergeCell ref="KDI3:KDK3"/>
    <mergeCell ref="KDL3:KDN3"/>
    <mergeCell ref="KDO3:KDQ3"/>
    <mergeCell ref="KDR3:KDT3"/>
    <mergeCell ref="KCK3:KCM3"/>
    <mergeCell ref="KCN3:KCP3"/>
    <mergeCell ref="KCQ3:KCS3"/>
    <mergeCell ref="KCT3:KCV3"/>
    <mergeCell ref="KCW3:KCY3"/>
    <mergeCell ref="KCZ3:KDB3"/>
    <mergeCell ref="KBS3:KBU3"/>
    <mergeCell ref="KBV3:KBX3"/>
    <mergeCell ref="KBY3:KCA3"/>
    <mergeCell ref="KCB3:KCD3"/>
    <mergeCell ref="KCE3:KCG3"/>
    <mergeCell ref="KCH3:KCJ3"/>
    <mergeCell ref="KBA3:KBC3"/>
    <mergeCell ref="KBD3:KBF3"/>
    <mergeCell ref="KBG3:KBI3"/>
    <mergeCell ref="KBJ3:KBL3"/>
    <mergeCell ref="KBM3:KBO3"/>
    <mergeCell ref="KBP3:KBR3"/>
    <mergeCell ref="KAI3:KAK3"/>
    <mergeCell ref="KAL3:KAN3"/>
    <mergeCell ref="KAO3:KAQ3"/>
    <mergeCell ref="KAR3:KAT3"/>
    <mergeCell ref="KAU3:KAW3"/>
    <mergeCell ref="KAX3:KAZ3"/>
    <mergeCell ref="JZQ3:JZS3"/>
    <mergeCell ref="JZT3:JZV3"/>
    <mergeCell ref="JZW3:JZY3"/>
    <mergeCell ref="JZZ3:KAB3"/>
    <mergeCell ref="KAC3:KAE3"/>
    <mergeCell ref="KAF3:KAH3"/>
    <mergeCell ref="JYY3:JZA3"/>
    <mergeCell ref="JZB3:JZD3"/>
    <mergeCell ref="JZE3:JZG3"/>
    <mergeCell ref="JZH3:JZJ3"/>
    <mergeCell ref="JZK3:JZM3"/>
    <mergeCell ref="JZN3:JZP3"/>
    <mergeCell ref="JYG3:JYI3"/>
    <mergeCell ref="JYJ3:JYL3"/>
    <mergeCell ref="JYM3:JYO3"/>
    <mergeCell ref="JYP3:JYR3"/>
    <mergeCell ref="JYS3:JYU3"/>
    <mergeCell ref="JYV3:JYX3"/>
    <mergeCell ref="JXO3:JXQ3"/>
    <mergeCell ref="JXR3:JXT3"/>
    <mergeCell ref="JXU3:JXW3"/>
    <mergeCell ref="JXX3:JXZ3"/>
    <mergeCell ref="JYA3:JYC3"/>
    <mergeCell ref="JYD3:JYF3"/>
    <mergeCell ref="JWW3:JWY3"/>
    <mergeCell ref="JWZ3:JXB3"/>
    <mergeCell ref="JXC3:JXE3"/>
    <mergeCell ref="JXF3:JXH3"/>
    <mergeCell ref="JXI3:JXK3"/>
    <mergeCell ref="JXL3:JXN3"/>
    <mergeCell ref="JWE3:JWG3"/>
    <mergeCell ref="JWH3:JWJ3"/>
    <mergeCell ref="JWK3:JWM3"/>
    <mergeCell ref="JWN3:JWP3"/>
    <mergeCell ref="JWQ3:JWS3"/>
    <mergeCell ref="JWT3:JWV3"/>
    <mergeCell ref="JVM3:JVO3"/>
    <mergeCell ref="JVP3:JVR3"/>
    <mergeCell ref="JVS3:JVU3"/>
    <mergeCell ref="JVV3:JVX3"/>
    <mergeCell ref="JVY3:JWA3"/>
    <mergeCell ref="JWB3:JWD3"/>
    <mergeCell ref="JUU3:JUW3"/>
    <mergeCell ref="JUX3:JUZ3"/>
    <mergeCell ref="JVA3:JVC3"/>
    <mergeCell ref="JVD3:JVF3"/>
    <mergeCell ref="JVG3:JVI3"/>
    <mergeCell ref="JVJ3:JVL3"/>
    <mergeCell ref="JUC3:JUE3"/>
    <mergeCell ref="JUF3:JUH3"/>
    <mergeCell ref="JUI3:JUK3"/>
    <mergeCell ref="JUL3:JUN3"/>
    <mergeCell ref="JUO3:JUQ3"/>
    <mergeCell ref="JUR3:JUT3"/>
    <mergeCell ref="JTK3:JTM3"/>
    <mergeCell ref="JTN3:JTP3"/>
    <mergeCell ref="JTQ3:JTS3"/>
    <mergeCell ref="JTT3:JTV3"/>
    <mergeCell ref="JTW3:JTY3"/>
    <mergeCell ref="JTZ3:JUB3"/>
    <mergeCell ref="JSS3:JSU3"/>
    <mergeCell ref="JSV3:JSX3"/>
    <mergeCell ref="JSY3:JTA3"/>
    <mergeCell ref="JTB3:JTD3"/>
    <mergeCell ref="JTE3:JTG3"/>
    <mergeCell ref="JTH3:JTJ3"/>
    <mergeCell ref="JSA3:JSC3"/>
    <mergeCell ref="JSD3:JSF3"/>
    <mergeCell ref="JSG3:JSI3"/>
    <mergeCell ref="JSJ3:JSL3"/>
    <mergeCell ref="JSM3:JSO3"/>
    <mergeCell ref="JSP3:JSR3"/>
    <mergeCell ref="JRI3:JRK3"/>
    <mergeCell ref="JRL3:JRN3"/>
    <mergeCell ref="JRO3:JRQ3"/>
    <mergeCell ref="JRR3:JRT3"/>
    <mergeCell ref="JRU3:JRW3"/>
    <mergeCell ref="JRX3:JRZ3"/>
    <mergeCell ref="JQQ3:JQS3"/>
    <mergeCell ref="JQT3:JQV3"/>
    <mergeCell ref="JQW3:JQY3"/>
    <mergeCell ref="JQZ3:JRB3"/>
    <mergeCell ref="JRC3:JRE3"/>
    <mergeCell ref="JRF3:JRH3"/>
    <mergeCell ref="JPY3:JQA3"/>
    <mergeCell ref="JQB3:JQD3"/>
    <mergeCell ref="JQE3:JQG3"/>
    <mergeCell ref="JQH3:JQJ3"/>
    <mergeCell ref="JQK3:JQM3"/>
    <mergeCell ref="JQN3:JQP3"/>
    <mergeCell ref="JPG3:JPI3"/>
    <mergeCell ref="JPJ3:JPL3"/>
    <mergeCell ref="JPM3:JPO3"/>
    <mergeCell ref="JPP3:JPR3"/>
    <mergeCell ref="JPS3:JPU3"/>
    <mergeCell ref="JPV3:JPX3"/>
    <mergeCell ref="JOO3:JOQ3"/>
    <mergeCell ref="JOR3:JOT3"/>
    <mergeCell ref="JOU3:JOW3"/>
    <mergeCell ref="JOX3:JOZ3"/>
    <mergeCell ref="JPA3:JPC3"/>
    <mergeCell ref="JPD3:JPF3"/>
    <mergeCell ref="JNW3:JNY3"/>
    <mergeCell ref="JNZ3:JOB3"/>
    <mergeCell ref="JOC3:JOE3"/>
    <mergeCell ref="JOF3:JOH3"/>
    <mergeCell ref="JOI3:JOK3"/>
    <mergeCell ref="JOL3:JON3"/>
    <mergeCell ref="JNE3:JNG3"/>
    <mergeCell ref="JNH3:JNJ3"/>
    <mergeCell ref="JNK3:JNM3"/>
    <mergeCell ref="JNN3:JNP3"/>
    <mergeCell ref="JNQ3:JNS3"/>
    <mergeCell ref="JNT3:JNV3"/>
    <mergeCell ref="JMM3:JMO3"/>
    <mergeCell ref="JMP3:JMR3"/>
    <mergeCell ref="JMS3:JMU3"/>
    <mergeCell ref="JMV3:JMX3"/>
    <mergeCell ref="JMY3:JNA3"/>
    <mergeCell ref="JNB3:JND3"/>
    <mergeCell ref="JLU3:JLW3"/>
    <mergeCell ref="JLX3:JLZ3"/>
    <mergeCell ref="JMA3:JMC3"/>
    <mergeCell ref="JMD3:JMF3"/>
    <mergeCell ref="JMG3:JMI3"/>
    <mergeCell ref="JMJ3:JML3"/>
    <mergeCell ref="JLC3:JLE3"/>
    <mergeCell ref="JLF3:JLH3"/>
    <mergeCell ref="JLI3:JLK3"/>
    <mergeCell ref="JLL3:JLN3"/>
    <mergeCell ref="JLO3:JLQ3"/>
    <mergeCell ref="JLR3:JLT3"/>
    <mergeCell ref="JKK3:JKM3"/>
    <mergeCell ref="JKN3:JKP3"/>
    <mergeCell ref="JKQ3:JKS3"/>
    <mergeCell ref="JKT3:JKV3"/>
    <mergeCell ref="JKW3:JKY3"/>
    <mergeCell ref="JKZ3:JLB3"/>
    <mergeCell ref="JJS3:JJU3"/>
    <mergeCell ref="JJV3:JJX3"/>
    <mergeCell ref="JJY3:JKA3"/>
    <mergeCell ref="JKB3:JKD3"/>
    <mergeCell ref="JKE3:JKG3"/>
    <mergeCell ref="JKH3:JKJ3"/>
    <mergeCell ref="JJA3:JJC3"/>
    <mergeCell ref="JJD3:JJF3"/>
    <mergeCell ref="JJG3:JJI3"/>
    <mergeCell ref="JJJ3:JJL3"/>
    <mergeCell ref="JJM3:JJO3"/>
    <mergeCell ref="JJP3:JJR3"/>
    <mergeCell ref="JII3:JIK3"/>
    <mergeCell ref="JIL3:JIN3"/>
    <mergeCell ref="JIO3:JIQ3"/>
    <mergeCell ref="JIR3:JIT3"/>
    <mergeCell ref="JIU3:JIW3"/>
    <mergeCell ref="JIX3:JIZ3"/>
    <mergeCell ref="JHQ3:JHS3"/>
    <mergeCell ref="JHT3:JHV3"/>
    <mergeCell ref="JHW3:JHY3"/>
    <mergeCell ref="JHZ3:JIB3"/>
    <mergeCell ref="JIC3:JIE3"/>
    <mergeCell ref="JIF3:JIH3"/>
    <mergeCell ref="JGY3:JHA3"/>
    <mergeCell ref="JHB3:JHD3"/>
    <mergeCell ref="JHE3:JHG3"/>
    <mergeCell ref="JHH3:JHJ3"/>
    <mergeCell ref="JHK3:JHM3"/>
    <mergeCell ref="JHN3:JHP3"/>
    <mergeCell ref="JGG3:JGI3"/>
    <mergeCell ref="JGJ3:JGL3"/>
    <mergeCell ref="JGM3:JGO3"/>
    <mergeCell ref="JGP3:JGR3"/>
    <mergeCell ref="JGS3:JGU3"/>
    <mergeCell ref="JGV3:JGX3"/>
    <mergeCell ref="JFO3:JFQ3"/>
    <mergeCell ref="JFR3:JFT3"/>
    <mergeCell ref="JFU3:JFW3"/>
    <mergeCell ref="JFX3:JFZ3"/>
    <mergeCell ref="JGA3:JGC3"/>
    <mergeCell ref="JGD3:JGF3"/>
    <mergeCell ref="JEW3:JEY3"/>
    <mergeCell ref="JEZ3:JFB3"/>
    <mergeCell ref="JFC3:JFE3"/>
    <mergeCell ref="JFF3:JFH3"/>
    <mergeCell ref="JFI3:JFK3"/>
    <mergeCell ref="JFL3:JFN3"/>
    <mergeCell ref="JEE3:JEG3"/>
    <mergeCell ref="JEH3:JEJ3"/>
    <mergeCell ref="JEK3:JEM3"/>
    <mergeCell ref="JEN3:JEP3"/>
    <mergeCell ref="JEQ3:JES3"/>
    <mergeCell ref="JET3:JEV3"/>
    <mergeCell ref="JDM3:JDO3"/>
    <mergeCell ref="JDP3:JDR3"/>
    <mergeCell ref="JDS3:JDU3"/>
    <mergeCell ref="JDV3:JDX3"/>
    <mergeCell ref="JDY3:JEA3"/>
    <mergeCell ref="JEB3:JED3"/>
    <mergeCell ref="JCU3:JCW3"/>
    <mergeCell ref="JCX3:JCZ3"/>
    <mergeCell ref="JDA3:JDC3"/>
    <mergeCell ref="JDD3:JDF3"/>
    <mergeCell ref="JDG3:JDI3"/>
    <mergeCell ref="JDJ3:JDL3"/>
    <mergeCell ref="JCC3:JCE3"/>
    <mergeCell ref="JCF3:JCH3"/>
    <mergeCell ref="JCI3:JCK3"/>
    <mergeCell ref="JCL3:JCN3"/>
    <mergeCell ref="JCO3:JCQ3"/>
    <mergeCell ref="JCR3:JCT3"/>
    <mergeCell ref="JBK3:JBM3"/>
    <mergeCell ref="JBN3:JBP3"/>
    <mergeCell ref="JBQ3:JBS3"/>
    <mergeCell ref="JBT3:JBV3"/>
    <mergeCell ref="JBW3:JBY3"/>
    <mergeCell ref="JBZ3:JCB3"/>
    <mergeCell ref="JAS3:JAU3"/>
    <mergeCell ref="JAV3:JAX3"/>
    <mergeCell ref="JAY3:JBA3"/>
    <mergeCell ref="JBB3:JBD3"/>
    <mergeCell ref="JBE3:JBG3"/>
    <mergeCell ref="JBH3:JBJ3"/>
    <mergeCell ref="JAA3:JAC3"/>
    <mergeCell ref="JAD3:JAF3"/>
    <mergeCell ref="JAG3:JAI3"/>
    <mergeCell ref="JAJ3:JAL3"/>
    <mergeCell ref="JAM3:JAO3"/>
    <mergeCell ref="JAP3:JAR3"/>
    <mergeCell ref="IZI3:IZK3"/>
    <mergeCell ref="IZL3:IZN3"/>
    <mergeCell ref="IZO3:IZQ3"/>
    <mergeCell ref="IZR3:IZT3"/>
    <mergeCell ref="IZU3:IZW3"/>
    <mergeCell ref="IZX3:IZZ3"/>
    <mergeCell ref="IYQ3:IYS3"/>
    <mergeCell ref="IYT3:IYV3"/>
    <mergeCell ref="IYW3:IYY3"/>
    <mergeCell ref="IYZ3:IZB3"/>
    <mergeCell ref="IZC3:IZE3"/>
    <mergeCell ref="IZF3:IZH3"/>
    <mergeCell ref="IXY3:IYA3"/>
    <mergeCell ref="IYB3:IYD3"/>
    <mergeCell ref="IYE3:IYG3"/>
    <mergeCell ref="IYH3:IYJ3"/>
    <mergeCell ref="IYK3:IYM3"/>
    <mergeCell ref="IYN3:IYP3"/>
    <mergeCell ref="IXG3:IXI3"/>
    <mergeCell ref="IXJ3:IXL3"/>
    <mergeCell ref="IXM3:IXO3"/>
    <mergeCell ref="IXP3:IXR3"/>
    <mergeCell ref="IXS3:IXU3"/>
    <mergeCell ref="IXV3:IXX3"/>
    <mergeCell ref="IWO3:IWQ3"/>
    <mergeCell ref="IWR3:IWT3"/>
    <mergeCell ref="IWU3:IWW3"/>
    <mergeCell ref="IWX3:IWZ3"/>
    <mergeCell ref="IXA3:IXC3"/>
    <mergeCell ref="IXD3:IXF3"/>
    <mergeCell ref="IVW3:IVY3"/>
    <mergeCell ref="IVZ3:IWB3"/>
    <mergeCell ref="IWC3:IWE3"/>
    <mergeCell ref="IWF3:IWH3"/>
    <mergeCell ref="IWI3:IWK3"/>
    <mergeCell ref="IWL3:IWN3"/>
    <mergeCell ref="IVE3:IVG3"/>
    <mergeCell ref="IVH3:IVJ3"/>
    <mergeCell ref="IVK3:IVM3"/>
    <mergeCell ref="IVN3:IVP3"/>
    <mergeCell ref="IVQ3:IVS3"/>
    <mergeCell ref="IVT3:IVV3"/>
    <mergeCell ref="IUM3:IUO3"/>
    <mergeCell ref="IUP3:IUR3"/>
    <mergeCell ref="IUS3:IUU3"/>
    <mergeCell ref="IUV3:IUX3"/>
    <mergeCell ref="IUY3:IVA3"/>
    <mergeCell ref="IVB3:IVD3"/>
    <mergeCell ref="ITU3:ITW3"/>
    <mergeCell ref="ITX3:ITZ3"/>
    <mergeCell ref="IUA3:IUC3"/>
    <mergeCell ref="IUD3:IUF3"/>
    <mergeCell ref="IUG3:IUI3"/>
    <mergeCell ref="IUJ3:IUL3"/>
    <mergeCell ref="ITC3:ITE3"/>
    <mergeCell ref="ITF3:ITH3"/>
    <mergeCell ref="ITI3:ITK3"/>
    <mergeCell ref="ITL3:ITN3"/>
    <mergeCell ref="ITO3:ITQ3"/>
    <mergeCell ref="ITR3:ITT3"/>
    <mergeCell ref="ISK3:ISM3"/>
    <mergeCell ref="ISN3:ISP3"/>
    <mergeCell ref="ISQ3:ISS3"/>
    <mergeCell ref="IST3:ISV3"/>
    <mergeCell ref="ISW3:ISY3"/>
    <mergeCell ref="ISZ3:ITB3"/>
    <mergeCell ref="IRS3:IRU3"/>
    <mergeCell ref="IRV3:IRX3"/>
    <mergeCell ref="IRY3:ISA3"/>
    <mergeCell ref="ISB3:ISD3"/>
    <mergeCell ref="ISE3:ISG3"/>
    <mergeCell ref="ISH3:ISJ3"/>
    <mergeCell ref="IRA3:IRC3"/>
    <mergeCell ref="IRD3:IRF3"/>
    <mergeCell ref="IRG3:IRI3"/>
    <mergeCell ref="IRJ3:IRL3"/>
    <mergeCell ref="IRM3:IRO3"/>
    <mergeCell ref="IRP3:IRR3"/>
    <mergeCell ref="IQI3:IQK3"/>
    <mergeCell ref="IQL3:IQN3"/>
    <mergeCell ref="IQO3:IQQ3"/>
    <mergeCell ref="IQR3:IQT3"/>
    <mergeCell ref="IQU3:IQW3"/>
    <mergeCell ref="IQX3:IQZ3"/>
    <mergeCell ref="IPQ3:IPS3"/>
    <mergeCell ref="IPT3:IPV3"/>
    <mergeCell ref="IPW3:IPY3"/>
    <mergeCell ref="IPZ3:IQB3"/>
    <mergeCell ref="IQC3:IQE3"/>
    <mergeCell ref="IQF3:IQH3"/>
    <mergeCell ref="IOY3:IPA3"/>
    <mergeCell ref="IPB3:IPD3"/>
    <mergeCell ref="IPE3:IPG3"/>
    <mergeCell ref="IPH3:IPJ3"/>
    <mergeCell ref="IPK3:IPM3"/>
    <mergeCell ref="IPN3:IPP3"/>
    <mergeCell ref="IOG3:IOI3"/>
    <mergeCell ref="IOJ3:IOL3"/>
    <mergeCell ref="IOM3:IOO3"/>
    <mergeCell ref="IOP3:IOR3"/>
    <mergeCell ref="IOS3:IOU3"/>
    <mergeCell ref="IOV3:IOX3"/>
    <mergeCell ref="INO3:INQ3"/>
    <mergeCell ref="INR3:INT3"/>
    <mergeCell ref="INU3:INW3"/>
    <mergeCell ref="INX3:INZ3"/>
    <mergeCell ref="IOA3:IOC3"/>
    <mergeCell ref="IOD3:IOF3"/>
    <mergeCell ref="IMW3:IMY3"/>
    <mergeCell ref="IMZ3:INB3"/>
    <mergeCell ref="INC3:INE3"/>
    <mergeCell ref="INF3:INH3"/>
    <mergeCell ref="INI3:INK3"/>
    <mergeCell ref="INL3:INN3"/>
    <mergeCell ref="IME3:IMG3"/>
    <mergeCell ref="IMH3:IMJ3"/>
    <mergeCell ref="IMK3:IMM3"/>
    <mergeCell ref="IMN3:IMP3"/>
    <mergeCell ref="IMQ3:IMS3"/>
    <mergeCell ref="IMT3:IMV3"/>
    <mergeCell ref="ILM3:ILO3"/>
    <mergeCell ref="ILP3:ILR3"/>
    <mergeCell ref="ILS3:ILU3"/>
    <mergeCell ref="ILV3:ILX3"/>
    <mergeCell ref="ILY3:IMA3"/>
    <mergeCell ref="IMB3:IMD3"/>
    <mergeCell ref="IKU3:IKW3"/>
    <mergeCell ref="IKX3:IKZ3"/>
    <mergeCell ref="ILA3:ILC3"/>
    <mergeCell ref="ILD3:ILF3"/>
    <mergeCell ref="ILG3:ILI3"/>
    <mergeCell ref="ILJ3:ILL3"/>
    <mergeCell ref="IKC3:IKE3"/>
    <mergeCell ref="IKF3:IKH3"/>
    <mergeCell ref="IKI3:IKK3"/>
    <mergeCell ref="IKL3:IKN3"/>
    <mergeCell ref="IKO3:IKQ3"/>
    <mergeCell ref="IKR3:IKT3"/>
    <mergeCell ref="IJK3:IJM3"/>
    <mergeCell ref="IJN3:IJP3"/>
    <mergeCell ref="IJQ3:IJS3"/>
    <mergeCell ref="IJT3:IJV3"/>
    <mergeCell ref="IJW3:IJY3"/>
    <mergeCell ref="IJZ3:IKB3"/>
    <mergeCell ref="IIS3:IIU3"/>
    <mergeCell ref="IIV3:IIX3"/>
    <mergeCell ref="IIY3:IJA3"/>
    <mergeCell ref="IJB3:IJD3"/>
    <mergeCell ref="IJE3:IJG3"/>
    <mergeCell ref="IJH3:IJJ3"/>
    <mergeCell ref="IIA3:IIC3"/>
    <mergeCell ref="IID3:IIF3"/>
    <mergeCell ref="IIG3:III3"/>
    <mergeCell ref="IIJ3:IIL3"/>
    <mergeCell ref="IIM3:IIO3"/>
    <mergeCell ref="IIP3:IIR3"/>
    <mergeCell ref="IHI3:IHK3"/>
    <mergeCell ref="IHL3:IHN3"/>
    <mergeCell ref="IHO3:IHQ3"/>
    <mergeCell ref="IHR3:IHT3"/>
    <mergeCell ref="IHU3:IHW3"/>
    <mergeCell ref="IHX3:IHZ3"/>
    <mergeCell ref="IGQ3:IGS3"/>
    <mergeCell ref="IGT3:IGV3"/>
    <mergeCell ref="IGW3:IGY3"/>
    <mergeCell ref="IGZ3:IHB3"/>
    <mergeCell ref="IHC3:IHE3"/>
    <mergeCell ref="IHF3:IHH3"/>
    <mergeCell ref="IFY3:IGA3"/>
    <mergeCell ref="IGB3:IGD3"/>
    <mergeCell ref="IGE3:IGG3"/>
    <mergeCell ref="IGH3:IGJ3"/>
    <mergeCell ref="IGK3:IGM3"/>
    <mergeCell ref="IGN3:IGP3"/>
    <mergeCell ref="IFG3:IFI3"/>
    <mergeCell ref="IFJ3:IFL3"/>
    <mergeCell ref="IFM3:IFO3"/>
    <mergeCell ref="IFP3:IFR3"/>
    <mergeCell ref="IFS3:IFU3"/>
    <mergeCell ref="IFV3:IFX3"/>
    <mergeCell ref="IEO3:IEQ3"/>
    <mergeCell ref="IER3:IET3"/>
    <mergeCell ref="IEU3:IEW3"/>
    <mergeCell ref="IEX3:IEZ3"/>
    <mergeCell ref="IFA3:IFC3"/>
    <mergeCell ref="IFD3:IFF3"/>
    <mergeCell ref="IDW3:IDY3"/>
    <mergeCell ref="IDZ3:IEB3"/>
    <mergeCell ref="IEC3:IEE3"/>
    <mergeCell ref="IEF3:IEH3"/>
    <mergeCell ref="IEI3:IEK3"/>
    <mergeCell ref="IEL3:IEN3"/>
    <mergeCell ref="IDE3:IDG3"/>
    <mergeCell ref="IDH3:IDJ3"/>
    <mergeCell ref="IDK3:IDM3"/>
    <mergeCell ref="IDN3:IDP3"/>
    <mergeCell ref="IDQ3:IDS3"/>
    <mergeCell ref="IDT3:IDV3"/>
    <mergeCell ref="ICM3:ICO3"/>
    <mergeCell ref="ICP3:ICR3"/>
    <mergeCell ref="ICS3:ICU3"/>
    <mergeCell ref="ICV3:ICX3"/>
    <mergeCell ref="ICY3:IDA3"/>
    <mergeCell ref="IDB3:IDD3"/>
    <mergeCell ref="IBU3:IBW3"/>
    <mergeCell ref="IBX3:IBZ3"/>
    <mergeCell ref="ICA3:ICC3"/>
    <mergeCell ref="ICD3:ICF3"/>
    <mergeCell ref="ICG3:ICI3"/>
    <mergeCell ref="ICJ3:ICL3"/>
    <mergeCell ref="IBC3:IBE3"/>
    <mergeCell ref="IBF3:IBH3"/>
    <mergeCell ref="IBI3:IBK3"/>
    <mergeCell ref="IBL3:IBN3"/>
    <mergeCell ref="IBO3:IBQ3"/>
    <mergeCell ref="IBR3:IBT3"/>
    <mergeCell ref="IAK3:IAM3"/>
    <mergeCell ref="IAN3:IAP3"/>
    <mergeCell ref="IAQ3:IAS3"/>
    <mergeCell ref="IAT3:IAV3"/>
    <mergeCell ref="IAW3:IAY3"/>
    <mergeCell ref="IAZ3:IBB3"/>
    <mergeCell ref="HZS3:HZU3"/>
    <mergeCell ref="HZV3:HZX3"/>
    <mergeCell ref="HZY3:IAA3"/>
    <mergeCell ref="IAB3:IAD3"/>
    <mergeCell ref="IAE3:IAG3"/>
    <mergeCell ref="IAH3:IAJ3"/>
    <mergeCell ref="HZA3:HZC3"/>
    <mergeCell ref="HZD3:HZF3"/>
    <mergeCell ref="HZG3:HZI3"/>
    <mergeCell ref="HZJ3:HZL3"/>
    <mergeCell ref="HZM3:HZO3"/>
    <mergeCell ref="HZP3:HZR3"/>
    <mergeCell ref="HYI3:HYK3"/>
    <mergeCell ref="HYL3:HYN3"/>
    <mergeCell ref="HYO3:HYQ3"/>
    <mergeCell ref="HYR3:HYT3"/>
    <mergeCell ref="HYU3:HYW3"/>
    <mergeCell ref="HYX3:HYZ3"/>
    <mergeCell ref="HXQ3:HXS3"/>
    <mergeCell ref="HXT3:HXV3"/>
    <mergeCell ref="HXW3:HXY3"/>
    <mergeCell ref="HXZ3:HYB3"/>
    <mergeCell ref="HYC3:HYE3"/>
    <mergeCell ref="HYF3:HYH3"/>
    <mergeCell ref="HWY3:HXA3"/>
    <mergeCell ref="HXB3:HXD3"/>
    <mergeCell ref="HXE3:HXG3"/>
    <mergeCell ref="HXH3:HXJ3"/>
    <mergeCell ref="HXK3:HXM3"/>
    <mergeCell ref="HXN3:HXP3"/>
    <mergeCell ref="HWG3:HWI3"/>
    <mergeCell ref="HWJ3:HWL3"/>
    <mergeCell ref="HWM3:HWO3"/>
    <mergeCell ref="HWP3:HWR3"/>
    <mergeCell ref="HWS3:HWU3"/>
    <mergeCell ref="HWV3:HWX3"/>
    <mergeCell ref="HVO3:HVQ3"/>
    <mergeCell ref="HVR3:HVT3"/>
    <mergeCell ref="HVU3:HVW3"/>
    <mergeCell ref="HVX3:HVZ3"/>
    <mergeCell ref="HWA3:HWC3"/>
    <mergeCell ref="HWD3:HWF3"/>
    <mergeCell ref="HUW3:HUY3"/>
    <mergeCell ref="HUZ3:HVB3"/>
    <mergeCell ref="HVC3:HVE3"/>
    <mergeCell ref="HVF3:HVH3"/>
    <mergeCell ref="HVI3:HVK3"/>
    <mergeCell ref="HVL3:HVN3"/>
    <mergeCell ref="HUE3:HUG3"/>
    <mergeCell ref="HUH3:HUJ3"/>
    <mergeCell ref="HUK3:HUM3"/>
    <mergeCell ref="HUN3:HUP3"/>
    <mergeCell ref="HUQ3:HUS3"/>
    <mergeCell ref="HUT3:HUV3"/>
    <mergeCell ref="HTM3:HTO3"/>
    <mergeCell ref="HTP3:HTR3"/>
    <mergeCell ref="HTS3:HTU3"/>
    <mergeCell ref="HTV3:HTX3"/>
    <mergeCell ref="HTY3:HUA3"/>
    <mergeCell ref="HUB3:HUD3"/>
    <mergeCell ref="HSU3:HSW3"/>
    <mergeCell ref="HSX3:HSZ3"/>
    <mergeCell ref="HTA3:HTC3"/>
    <mergeCell ref="HTD3:HTF3"/>
    <mergeCell ref="HTG3:HTI3"/>
    <mergeCell ref="HTJ3:HTL3"/>
    <mergeCell ref="HSC3:HSE3"/>
    <mergeCell ref="HSF3:HSH3"/>
    <mergeCell ref="HSI3:HSK3"/>
    <mergeCell ref="HSL3:HSN3"/>
    <mergeCell ref="HSO3:HSQ3"/>
    <mergeCell ref="HSR3:HST3"/>
    <mergeCell ref="HRK3:HRM3"/>
    <mergeCell ref="HRN3:HRP3"/>
    <mergeCell ref="HRQ3:HRS3"/>
    <mergeCell ref="HRT3:HRV3"/>
    <mergeCell ref="HRW3:HRY3"/>
    <mergeCell ref="HRZ3:HSB3"/>
    <mergeCell ref="HQS3:HQU3"/>
    <mergeCell ref="HQV3:HQX3"/>
    <mergeCell ref="HQY3:HRA3"/>
    <mergeCell ref="HRB3:HRD3"/>
    <mergeCell ref="HRE3:HRG3"/>
    <mergeCell ref="HRH3:HRJ3"/>
    <mergeCell ref="HQA3:HQC3"/>
    <mergeCell ref="HQD3:HQF3"/>
    <mergeCell ref="HQG3:HQI3"/>
    <mergeCell ref="HQJ3:HQL3"/>
    <mergeCell ref="HQM3:HQO3"/>
    <mergeCell ref="HQP3:HQR3"/>
    <mergeCell ref="HPI3:HPK3"/>
    <mergeCell ref="HPL3:HPN3"/>
    <mergeCell ref="HPO3:HPQ3"/>
    <mergeCell ref="HPR3:HPT3"/>
    <mergeCell ref="HPU3:HPW3"/>
    <mergeCell ref="HPX3:HPZ3"/>
    <mergeCell ref="HOQ3:HOS3"/>
    <mergeCell ref="HOT3:HOV3"/>
    <mergeCell ref="HOW3:HOY3"/>
    <mergeCell ref="HOZ3:HPB3"/>
    <mergeCell ref="HPC3:HPE3"/>
    <mergeCell ref="HPF3:HPH3"/>
    <mergeCell ref="HNY3:HOA3"/>
    <mergeCell ref="HOB3:HOD3"/>
    <mergeCell ref="HOE3:HOG3"/>
    <mergeCell ref="HOH3:HOJ3"/>
    <mergeCell ref="HOK3:HOM3"/>
    <mergeCell ref="HON3:HOP3"/>
    <mergeCell ref="HNG3:HNI3"/>
    <mergeCell ref="HNJ3:HNL3"/>
    <mergeCell ref="HNM3:HNO3"/>
    <mergeCell ref="HNP3:HNR3"/>
    <mergeCell ref="HNS3:HNU3"/>
    <mergeCell ref="HNV3:HNX3"/>
    <mergeCell ref="HMO3:HMQ3"/>
    <mergeCell ref="HMR3:HMT3"/>
    <mergeCell ref="HMU3:HMW3"/>
    <mergeCell ref="HMX3:HMZ3"/>
    <mergeCell ref="HNA3:HNC3"/>
    <mergeCell ref="HND3:HNF3"/>
    <mergeCell ref="HLW3:HLY3"/>
    <mergeCell ref="HLZ3:HMB3"/>
    <mergeCell ref="HMC3:HME3"/>
    <mergeCell ref="HMF3:HMH3"/>
    <mergeCell ref="HMI3:HMK3"/>
    <mergeCell ref="HML3:HMN3"/>
    <mergeCell ref="HLE3:HLG3"/>
    <mergeCell ref="HLH3:HLJ3"/>
    <mergeCell ref="HLK3:HLM3"/>
    <mergeCell ref="HLN3:HLP3"/>
    <mergeCell ref="HLQ3:HLS3"/>
    <mergeCell ref="HLT3:HLV3"/>
    <mergeCell ref="HKM3:HKO3"/>
    <mergeCell ref="HKP3:HKR3"/>
    <mergeCell ref="HKS3:HKU3"/>
    <mergeCell ref="HKV3:HKX3"/>
    <mergeCell ref="HKY3:HLA3"/>
    <mergeCell ref="HLB3:HLD3"/>
    <mergeCell ref="HJU3:HJW3"/>
    <mergeCell ref="HJX3:HJZ3"/>
    <mergeCell ref="HKA3:HKC3"/>
    <mergeCell ref="HKD3:HKF3"/>
    <mergeCell ref="HKG3:HKI3"/>
    <mergeCell ref="HKJ3:HKL3"/>
    <mergeCell ref="HJC3:HJE3"/>
    <mergeCell ref="HJF3:HJH3"/>
    <mergeCell ref="HJI3:HJK3"/>
    <mergeCell ref="HJL3:HJN3"/>
    <mergeCell ref="HJO3:HJQ3"/>
    <mergeCell ref="HJR3:HJT3"/>
    <mergeCell ref="HIK3:HIM3"/>
    <mergeCell ref="HIN3:HIP3"/>
    <mergeCell ref="HIQ3:HIS3"/>
    <mergeCell ref="HIT3:HIV3"/>
    <mergeCell ref="HIW3:HIY3"/>
    <mergeCell ref="HIZ3:HJB3"/>
    <mergeCell ref="HHS3:HHU3"/>
    <mergeCell ref="HHV3:HHX3"/>
    <mergeCell ref="HHY3:HIA3"/>
    <mergeCell ref="HIB3:HID3"/>
    <mergeCell ref="HIE3:HIG3"/>
    <mergeCell ref="HIH3:HIJ3"/>
    <mergeCell ref="HHA3:HHC3"/>
    <mergeCell ref="HHD3:HHF3"/>
    <mergeCell ref="HHG3:HHI3"/>
    <mergeCell ref="HHJ3:HHL3"/>
    <mergeCell ref="HHM3:HHO3"/>
    <mergeCell ref="HHP3:HHR3"/>
    <mergeCell ref="HGI3:HGK3"/>
    <mergeCell ref="HGL3:HGN3"/>
    <mergeCell ref="HGO3:HGQ3"/>
    <mergeCell ref="HGR3:HGT3"/>
    <mergeCell ref="HGU3:HGW3"/>
    <mergeCell ref="HGX3:HGZ3"/>
    <mergeCell ref="HFQ3:HFS3"/>
    <mergeCell ref="HFT3:HFV3"/>
    <mergeCell ref="HFW3:HFY3"/>
    <mergeCell ref="HFZ3:HGB3"/>
    <mergeCell ref="HGC3:HGE3"/>
    <mergeCell ref="HGF3:HGH3"/>
    <mergeCell ref="HEY3:HFA3"/>
    <mergeCell ref="HFB3:HFD3"/>
    <mergeCell ref="HFE3:HFG3"/>
    <mergeCell ref="HFH3:HFJ3"/>
    <mergeCell ref="HFK3:HFM3"/>
    <mergeCell ref="HFN3:HFP3"/>
    <mergeCell ref="HEG3:HEI3"/>
    <mergeCell ref="HEJ3:HEL3"/>
    <mergeCell ref="HEM3:HEO3"/>
    <mergeCell ref="HEP3:HER3"/>
    <mergeCell ref="HES3:HEU3"/>
    <mergeCell ref="HEV3:HEX3"/>
    <mergeCell ref="HDO3:HDQ3"/>
    <mergeCell ref="HDR3:HDT3"/>
    <mergeCell ref="HDU3:HDW3"/>
    <mergeCell ref="HDX3:HDZ3"/>
    <mergeCell ref="HEA3:HEC3"/>
    <mergeCell ref="HED3:HEF3"/>
    <mergeCell ref="HCW3:HCY3"/>
    <mergeCell ref="HCZ3:HDB3"/>
    <mergeCell ref="HDC3:HDE3"/>
    <mergeCell ref="HDF3:HDH3"/>
    <mergeCell ref="HDI3:HDK3"/>
    <mergeCell ref="HDL3:HDN3"/>
    <mergeCell ref="HCE3:HCG3"/>
    <mergeCell ref="HCH3:HCJ3"/>
    <mergeCell ref="HCK3:HCM3"/>
    <mergeCell ref="HCN3:HCP3"/>
    <mergeCell ref="HCQ3:HCS3"/>
    <mergeCell ref="HCT3:HCV3"/>
    <mergeCell ref="HBM3:HBO3"/>
    <mergeCell ref="HBP3:HBR3"/>
    <mergeCell ref="HBS3:HBU3"/>
    <mergeCell ref="HBV3:HBX3"/>
    <mergeCell ref="HBY3:HCA3"/>
    <mergeCell ref="HCB3:HCD3"/>
    <mergeCell ref="HAU3:HAW3"/>
    <mergeCell ref="HAX3:HAZ3"/>
    <mergeCell ref="HBA3:HBC3"/>
    <mergeCell ref="HBD3:HBF3"/>
    <mergeCell ref="HBG3:HBI3"/>
    <mergeCell ref="HBJ3:HBL3"/>
    <mergeCell ref="HAC3:HAE3"/>
    <mergeCell ref="HAF3:HAH3"/>
    <mergeCell ref="HAI3:HAK3"/>
    <mergeCell ref="HAL3:HAN3"/>
    <mergeCell ref="HAO3:HAQ3"/>
    <mergeCell ref="HAR3:HAT3"/>
    <mergeCell ref="GZK3:GZM3"/>
    <mergeCell ref="GZN3:GZP3"/>
    <mergeCell ref="GZQ3:GZS3"/>
    <mergeCell ref="GZT3:GZV3"/>
    <mergeCell ref="GZW3:GZY3"/>
    <mergeCell ref="GZZ3:HAB3"/>
    <mergeCell ref="GYS3:GYU3"/>
    <mergeCell ref="GYV3:GYX3"/>
    <mergeCell ref="GYY3:GZA3"/>
    <mergeCell ref="GZB3:GZD3"/>
    <mergeCell ref="GZE3:GZG3"/>
    <mergeCell ref="GZH3:GZJ3"/>
    <mergeCell ref="GYA3:GYC3"/>
    <mergeCell ref="GYD3:GYF3"/>
    <mergeCell ref="GYG3:GYI3"/>
    <mergeCell ref="GYJ3:GYL3"/>
    <mergeCell ref="GYM3:GYO3"/>
    <mergeCell ref="GYP3:GYR3"/>
    <mergeCell ref="GXI3:GXK3"/>
    <mergeCell ref="GXL3:GXN3"/>
    <mergeCell ref="GXO3:GXQ3"/>
    <mergeCell ref="GXR3:GXT3"/>
    <mergeCell ref="GXU3:GXW3"/>
    <mergeCell ref="GXX3:GXZ3"/>
    <mergeCell ref="GWQ3:GWS3"/>
    <mergeCell ref="GWT3:GWV3"/>
    <mergeCell ref="GWW3:GWY3"/>
    <mergeCell ref="GWZ3:GXB3"/>
    <mergeCell ref="GXC3:GXE3"/>
    <mergeCell ref="GXF3:GXH3"/>
    <mergeCell ref="GVY3:GWA3"/>
    <mergeCell ref="GWB3:GWD3"/>
    <mergeCell ref="GWE3:GWG3"/>
    <mergeCell ref="GWH3:GWJ3"/>
    <mergeCell ref="GWK3:GWM3"/>
    <mergeCell ref="GWN3:GWP3"/>
    <mergeCell ref="GVG3:GVI3"/>
    <mergeCell ref="GVJ3:GVL3"/>
    <mergeCell ref="GVM3:GVO3"/>
    <mergeCell ref="GVP3:GVR3"/>
    <mergeCell ref="GVS3:GVU3"/>
    <mergeCell ref="GVV3:GVX3"/>
    <mergeCell ref="GUO3:GUQ3"/>
    <mergeCell ref="GUR3:GUT3"/>
    <mergeCell ref="GUU3:GUW3"/>
    <mergeCell ref="GUX3:GUZ3"/>
    <mergeCell ref="GVA3:GVC3"/>
    <mergeCell ref="GVD3:GVF3"/>
    <mergeCell ref="GTW3:GTY3"/>
    <mergeCell ref="GTZ3:GUB3"/>
    <mergeCell ref="GUC3:GUE3"/>
    <mergeCell ref="GUF3:GUH3"/>
    <mergeCell ref="GUI3:GUK3"/>
    <mergeCell ref="GUL3:GUN3"/>
    <mergeCell ref="GTE3:GTG3"/>
    <mergeCell ref="GTH3:GTJ3"/>
    <mergeCell ref="GTK3:GTM3"/>
    <mergeCell ref="GTN3:GTP3"/>
    <mergeCell ref="GTQ3:GTS3"/>
    <mergeCell ref="GTT3:GTV3"/>
    <mergeCell ref="GSM3:GSO3"/>
    <mergeCell ref="GSP3:GSR3"/>
    <mergeCell ref="GSS3:GSU3"/>
    <mergeCell ref="GSV3:GSX3"/>
    <mergeCell ref="GSY3:GTA3"/>
    <mergeCell ref="GTB3:GTD3"/>
    <mergeCell ref="GRU3:GRW3"/>
    <mergeCell ref="GRX3:GRZ3"/>
    <mergeCell ref="GSA3:GSC3"/>
    <mergeCell ref="GSD3:GSF3"/>
    <mergeCell ref="GSG3:GSI3"/>
    <mergeCell ref="GSJ3:GSL3"/>
    <mergeCell ref="GRC3:GRE3"/>
    <mergeCell ref="GRF3:GRH3"/>
    <mergeCell ref="GRI3:GRK3"/>
    <mergeCell ref="GRL3:GRN3"/>
    <mergeCell ref="GRO3:GRQ3"/>
    <mergeCell ref="GRR3:GRT3"/>
    <mergeCell ref="GQK3:GQM3"/>
    <mergeCell ref="GQN3:GQP3"/>
    <mergeCell ref="GQQ3:GQS3"/>
    <mergeCell ref="GQT3:GQV3"/>
    <mergeCell ref="GQW3:GQY3"/>
    <mergeCell ref="GQZ3:GRB3"/>
    <mergeCell ref="GPS3:GPU3"/>
    <mergeCell ref="GPV3:GPX3"/>
    <mergeCell ref="GPY3:GQA3"/>
    <mergeCell ref="GQB3:GQD3"/>
    <mergeCell ref="GQE3:GQG3"/>
    <mergeCell ref="GQH3:GQJ3"/>
    <mergeCell ref="GPA3:GPC3"/>
    <mergeCell ref="GPD3:GPF3"/>
    <mergeCell ref="GPG3:GPI3"/>
    <mergeCell ref="GPJ3:GPL3"/>
    <mergeCell ref="GPM3:GPO3"/>
    <mergeCell ref="GPP3:GPR3"/>
    <mergeCell ref="GOI3:GOK3"/>
    <mergeCell ref="GOL3:GON3"/>
    <mergeCell ref="GOO3:GOQ3"/>
    <mergeCell ref="GOR3:GOT3"/>
    <mergeCell ref="GOU3:GOW3"/>
    <mergeCell ref="GOX3:GOZ3"/>
    <mergeCell ref="GNQ3:GNS3"/>
    <mergeCell ref="GNT3:GNV3"/>
    <mergeCell ref="GNW3:GNY3"/>
    <mergeCell ref="GNZ3:GOB3"/>
    <mergeCell ref="GOC3:GOE3"/>
    <mergeCell ref="GOF3:GOH3"/>
    <mergeCell ref="GMY3:GNA3"/>
    <mergeCell ref="GNB3:GND3"/>
    <mergeCell ref="GNE3:GNG3"/>
    <mergeCell ref="GNH3:GNJ3"/>
    <mergeCell ref="GNK3:GNM3"/>
    <mergeCell ref="GNN3:GNP3"/>
    <mergeCell ref="GMG3:GMI3"/>
    <mergeCell ref="GMJ3:GML3"/>
    <mergeCell ref="GMM3:GMO3"/>
    <mergeCell ref="GMP3:GMR3"/>
    <mergeCell ref="GMS3:GMU3"/>
    <mergeCell ref="GMV3:GMX3"/>
    <mergeCell ref="GLO3:GLQ3"/>
    <mergeCell ref="GLR3:GLT3"/>
    <mergeCell ref="GLU3:GLW3"/>
    <mergeCell ref="GLX3:GLZ3"/>
    <mergeCell ref="GMA3:GMC3"/>
    <mergeCell ref="GMD3:GMF3"/>
    <mergeCell ref="GKW3:GKY3"/>
    <mergeCell ref="GKZ3:GLB3"/>
    <mergeCell ref="GLC3:GLE3"/>
    <mergeCell ref="GLF3:GLH3"/>
    <mergeCell ref="GLI3:GLK3"/>
    <mergeCell ref="GLL3:GLN3"/>
    <mergeCell ref="GKE3:GKG3"/>
    <mergeCell ref="GKH3:GKJ3"/>
    <mergeCell ref="GKK3:GKM3"/>
    <mergeCell ref="GKN3:GKP3"/>
    <mergeCell ref="GKQ3:GKS3"/>
    <mergeCell ref="GKT3:GKV3"/>
    <mergeCell ref="GJM3:GJO3"/>
    <mergeCell ref="GJP3:GJR3"/>
    <mergeCell ref="GJS3:GJU3"/>
    <mergeCell ref="GJV3:GJX3"/>
    <mergeCell ref="GJY3:GKA3"/>
    <mergeCell ref="GKB3:GKD3"/>
    <mergeCell ref="GIU3:GIW3"/>
    <mergeCell ref="GIX3:GIZ3"/>
    <mergeCell ref="GJA3:GJC3"/>
    <mergeCell ref="GJD3:GJF3"/>
    <mergeCell ref="GJG3:GJI3"/>
    <mergeCell ref="GJJ3:GJL3"/>
    <mergeCell ref="GIC3:GIE3"/>
    <mergeCell ref="GIF3:GIH3"/>
    <mergeCell ref="GII3:GIK3"/>
    <mergeCell ref="GIL3:GIN3"/>
    <mergeCell ref="GIO3:GIQ3"/>
    <mergeCell ref="GIR3:GIT3"/>
    <mergeCell ref="GHK3:GHM3"/>
    <mergeCell ref="GHN3:GHP3"/>
    <mergeCell ref="GHQ3:GHS3"/>
    <mergeCell ref="GHT3:GHV3"/>
    <mergeCell ref="GHW3:GHY3"/>
    <mergeCell ref="GHZ3:GIB3"/>
    <mergeCell ref="GGS3:GGU3"/>
    <mergeCell ref="GGV3:GGX3"/>
    <mergeCell ref="GGY3:GHA3"/>
    <mergeCell ref="GHB3:GHD3"/>
    <mergeCell ref="GHE3:GHG3"/>
    <mergeCell ref="GHH3:GHJ3"/>
    <mergeCell ref="GGA3:GGC3"/>
    <mergeCell ref="GGD3:GGF3"/>
    <mergeCell ref="GGG3:GGI3"/>
    <mergeCell ref="GGJ3:GGL3"/>
    <mergeCell ref="GGM3:GGO3"/>
    <mergeCell ref="GGP3:GGR3"/>
    <mergeCell ref="GFI3:GFK3"/>
    <mergeCell ref="GFL3:GFN3"/>
    <mergeCell ref="GFO3:GFQ3"/>
    <mergeCell ref="GFR3:GFT3"/>
    <mergeCell ref="GFU3:GFW3"/>
    <mergeCell ref="GFX3:GFZ3"/>
    <mergeCell ref="GEQ3:GES3"/>
    <mergeCell ref="GET3:GEV3"/>
    <mergeCell ref="GEW3:GEY3"/>
    <mergeCell ref="GEZ3:GFB3"/>
    <mergeCell ref="GFC3:GFE3"/>
    <mergeCell ref="GFF3:GFH3"/>
    <mergeCell ref="GDY3:GEA3"/>
    <mergeCell ref="GEB3:GED3"/>
    <mergeCell ref="GEE3:GEG3"/>
    <mergeCell ref="GEH3:GEJ3"/>
    <mergeCell ref="GEK3:GEM3"/>
    <mergeCell ref="GEN3:GEP3"/>
    <mergeCell ref="GDG3:GDI3"/>
    <mergeCell ref="GDJ3:GDL3"/>
    <mergeCell ref="GDM3:GDO3"/>
    <mergeCell ref="GDP3:GDR3"/>
    <mergeCell ref="GDS3:GDU3"/>
    <mergeCell ref="GDV3:GDX3"/>
    <mergeCell ref="GCO3:GCQ3"/>
    <mergeCell ref="GCR3:GCT3"/>
    <mergeCell ref="GCU3:GCW3"/>
    <mergeCell ref="GCX3:GCZ3"/>
    <mergeCell ref="GDA3:GDC3"/>
    <mergeCell ref="GDD3:GDF3"/>
    <mergeCell ref="GBW3:GBY3"/>
    <mergeCell ref="GBZ3:GCB3"/>
    <mergeCell ref="GCC3:GCE3"/>
    <mergeCell ref="GCF3:GCH3"/>
    <mergeCell ref="GCI3:GCK3"/>
    <mergeCell ref="GCL3:GCN3"/>
    <mergeCell ref="GBE3:GBG3"/>
    <mergeCell ref="GBH3:GBJ3"/>
    <mergeCell ref="GBK3:GBM3"/>
    <mergeCell ref="GBN3:GBP3"/>
    <mergeCell ref="GBQ3:GBS3"/>
    <mergeCell ref="GBT3:GBV3"/>
    <mergeCell ref="GAM3:GAO3"/>
    <mergeCell ref="GAP3:GAR3"/>
    <mergeCell ref="GAS3:GAU3"/>
    <mergeCell ref="GAV3:GAX3"/>
    <mergeCell ref="GAY3:GBA3"/>
    <mergeCell ref="GBB3:GBD3"/>
    <mergeCell ref="FZU3:FZW3"/>
    <mergeCell ref="FZX3:FZZ3"/>
    <mergeCell ref="GAA3:GAC3"/>
    <mergeCell ref="GAD3:GAF3"/>
    <mergeCell ref="GAG3:GAI3"/>
    <mergeCell ref="GAJ3:GAL3"/>
    <mergeCell ref="FZC3:FZE3"/>
    <mergeCell ref="FZF3:FZH3"/>
    <mergeCell ref="FZI3:FZK3"/>
    <mergeCell ref="FZL3:FZN3"/>
    <mergeCell ref="FZO3:FZQ3"/>
    <mergeCell ref="FZR3:FZT3"/>
    <mergeCell ref="FYK3:FYM3"/>
    <mergeCell ref="FYN3:FYP3"/>
    <mergeCell ref="FYQ3:FYS3"/>
    <mergeCell ref="FYT3:FYV3"/>
    <mergeCell ref="FYW3:FYY3"/>
    <mergeCell ref="FYZ3:FZB3"/>
    <mergeCell ref="FXS3:FXU3"/>
    <mergeCell ref="FXV3:FXX3"/>
    <mergeCell ref="FXY3:FYA3"/>
    <mergeCell ref="FYB3:FYD3"/>
    <mergeCell ref="FYE3:FYG3"/>
    <mergeCell ref="FYH3:FYJ3"/>
    <mergeCell ref="FXA3:FXC3"/>
    <mergeCell ref="FXD3:FXF3"/>
    <mergeCell ref="FXG3:FXI3"/>
    <mergeCell ref="FXJ3:FXL3"/>
    <mergeCell ref="FXM3:FXO3"/>
    <mergeCell ref="FXP3:FXR3"/>
    <mergeCell ref="FWI3:FWK3"/>
    <mergeCell ref="FWL3:FWN3"/>
    <mergeCell ref="FWO3:FWQ3"/>
    <mergeCell ref="FWR3:FWT3"/>
    <mergeCell ref="FWU3:FWW3"/>
    <mergeCell ref="FWX3:FWZ3"/>
    <mergeCell ref="FVQ3:FVS3"/>
    <mergeCell ref="FVT3:FVV3"/>
    <mergeCell ref="FVW3:FVY3"/>
    <mergeCell ref="FVZ3:FWB3"/>
    <mergeCell ref="FWC3:FWE3"/>
    <mergeCell ref="FWF3:FWH3"/>
    <mergeCell ref="FUY3:FVA3"/>
    <mergeCell ref="FVB3:FVD3"/>
    <mergeCell ref="FVE3:FVG3"/>
    <mergeCell ref="FVH3:FVJ3"/>
    <mergeCell ref="FVK3:FVM3"/>
    <mergeCell ref="FVN3:FVP3"/>
    <mergeCell ref="FUG3:FUI3"/>
    <mergeCell ref="FUJ3:FUL3"/>
    <mergeCell ref="FUM3:FUO3"/>
    <mergeCell ref="FUP3:FUR3"/>
    <mergeCell ref="FUS3:FUU3"/>
    <mergeCell ref="FUV3:FUX3"/>
    <mergeCell ref="FTO3:FTQ3"/>
    <mergeCell ref="FTR3:FTT3"/>
    <mergeCell ref="FTU3:FTW3"/>
    <mergeCell ref="FTX3:FTZ3"/>
    <mergeCell ref="FUA3:FUC3"/>
    <mergeCell ref="FUD3:FUF3"/>
    <mergeCell ref="FSW3:FSY3"/>
    <mergeCell ref="FSZ3:FTB3"/>
    <mergeCell ref="FTC3:FTE3"/>
    <mergeCell ref="FTF3:FTH3"/>
    <mergeCell ref="FTI3:FTK3"/>
    <mergeCell ref="FTL3:FTN3"/>
    <mergeCell ref="FSE3:FSG3"/>
    <mergeCell ref="FSH3:FSJ3"/>
    <mergeCell ref="FSK3:FSM3"/>
    <mergeCell ref="FSN3:FSP3"/>
    <mergeCell ref="FSQ3:FSS3"/>
    <mergeCell ref="FST3:FSV3"/>
    <mergeCell ref="FRM3:FRO3"/>
    <mergeCell ref="FRP3:FRR3"/>
    <mergeCell ref="FRS3:FRU3"/>
    <mergeCell ref="FRV3:FRX3"/>
    <mergeCell ref="FRY3:FSA3"/>
    <mergeCell ref="FSB3:FSD3"/>
    <mergeCell ref="FQU3:FQW3"/>
    <mergeCell ref="FQX3:FQZ3"/>
    <mergeCell ref="FRA3:FRC3"/>
    <mergeCell ref="FRD3:FRF3"/>
    <mergeCell ref="FRG3:FRI3"/>
    <mergeCell ref="FRJ3:FRL3"/>
    <mergeCell ref="FQC3:FQE3"/>
    <mergeCell ref="FQF3:FQH3"/>
    <mergeCell ref="FQI3:FQK3"/>
    <mergeCell ref="FQL3:FQN3"/>
    <mergeCell ref="FQO3:FQQ3"/>
    <mergeCell ref="FQR3:FQT3"/>
    <mergeCell ref="FPK3:FPM3"/>
    <mergeCell ref="FPN3:FPP3"/>
    <mergeCell ref="FPQ3:FPS3"/>
    <mergeCell ref="FPT3:FPV3"/>
    <mergeCell ref="FPW3:FPY3"/>
    <mergeCell ref="FPZ3:FQB3"/>
    <mergeCell ref="FOS3:FOU3"/>
    <mergeCell ref="FOV3:FOX3"/>
    <mergeCell ref="FOY3:FPA3"/>
    <mergeCell ref="FPB3:FPD3"/>
    <mergeCell ref="FPE3:FPG3"/>
    <mergeCell ref="FPH3:FPJ3"/>
    <mergeCell ref="FOA3:FOC3"/>
    <mergeCell ref="FOD3:FOF3"/>
    <mergeCell ref="FOG3:FOI3"/>
    <mergeCell ref="FOJ3:FOL3"/>
    <mergeCell ref="FOM3:FOO3"/>
    <mergeCell ref="FOP3:FOR3"/>
    <mergeCell ref="FNI3:FNK3"/>
    <mergeCell ref="FNL3:FNN3"/>
    <mergeCell ref="FNO3:FNQ3"/>
    <mergeCell ref="FNR3:FNT3"/>
    <mergeCell ref="FNU3:FNW3"/>
    <mergeCell ref="FNX3:FNZ3"/>
    <mergeCell ref="FMQ3:FMS3"/>
    <mergeCell ref="FMT3:FMV3"/>
    <mergeCell ref="FMW3:FMY3"/>
    <mergeCell ref="FMZ3:FNB3"/>
    <mergeCell ref="FNC3:FNE3"/>
    <mergeCell ref="FNF3:FNH3"/>
    <mergeCell ref="FLY3:FMA3"/>
    <mergeCell ref="FMB3:FMD3"/>
    <mergeCell ref="FME3:FMG3"/>
    <mergeCell ref="FMH3:FMJ3"/>
    <mergeCell ref="FMK3:FMM3"/>
    <mergeCell ref="FMN3:FMP3"/>
    <mergeCell ref="FLG3:FLI3"/>
    <mergeCell ref="FLJ3:FLL3"/>
    <mergeCell ref="FLM3:FLO3"/>
    <mergeCell ref="FLP3:FLR3"/>
    <mergeCell ref="FLS3:FLU3"/>
    <mergeCell ref="FLV3:FLX3"/>
    <mergeCell ref="FKO3:FKQ3"/>
    <mergeCell ref="FKR3:FKT3"/>
    <mergeCell ref="FKU3:FKW3"/>
    <mergeCell ref="FKX3:FKZ3"/>
    <mergeCell ref="FLA3:FLC3"/>
    <mergeCell ref="FLD3:FLF3"/>
    <mergeCell ref="FJW3:FJY3"/>
    <mergeCell ref="FJZ3:FKB3"/>
    <mergeCell ref="FKC3:FKE3"/>
    <mergeCell ref="FKF3:FKH3"/>
    <mergeCell ref="FKI3:FKK3"/>
    <mergeCell ref="FKL3:FKN3"/>
    <mergeCell ref="FJE3:FJG3"/>
    <mergeCell ref="FJH3:FJJ3"/>
    <mergeCell ref="FJK3:FJM3"/>
    <mergeCell ref="FJN3:FJP3"/>
    <mergeCell ref="FJQ3:FJS3"/>
    <mergeCell ref="FJT3:FJV3"/>
    <mergeCell ref="FIM3:FIO3"/>
    <mergeCell ref="FIP3:FIR3"/>
    <mergeCell ref="FIS3:FIU3"/>
    <mergeCell ref="FIV3:FIX3"/>
    <mergeCell ref="FIY3:FJA3"/>
    <mergeCell ref="FJB3:FJD3"/>
    <mergeCell ref="FHU3:FHW3"/>
    <mergeCell ref="FHX3:FHZ3"/>
    <mergeCell ref="FIA3:FIC3"/>
    <mergeCell ref="FID3:FIF3"/>
    <mergeCell ref="FIG3:FII3"/>
    <mergeCell ref="FIJ3:FIL3"/>
    <mergeCell ref="FHC3:FHE3"/>
    <mergeCell ref="FHF3:FHH3"/>
    <mergeCell ref="FHI3:FHK3"/>
    <mergeCell ref="FHL3:FHN3"/>
    <mergeCell ref="FHO3:FHQ3"/>
    <mergeCell ref="FHR3:FHT3"/>
    <mergeCell ref="FGK3:FGM3"/>
    <mergeCell ref="FGN3:FGP3"/>
    <mergeCell ref="FGQ3:FGS3"/>
    <mergeCell ref="FGT3:FGV3"/>
    <mergeCell ref="FGW3:FGY3"/>
    <mergeCell ref="FGZ3:FHB3"/>
    <mergeCell ref="FFS3:FFU3"/>
    <mergeCell ref="FFV3:FFX3"/>
    <mergeCell ref="FFY3:FGA3"/>
    <mergeCell ref="FGB3:FGD3"/>
    <mergeCell ref="FGE3:FGG3"/>
    <mergeCell ref="FGH3:FGJ3"/>
    <mergeCell ref="FFA3:FFC3"/>
    <mergeCell ref="FFD3:FFF3"/>
    <mergeCell ref="FFG3:FFI3"/>
    <mergeCell ref="FFJ3:FFL3"/>
    <mergeCell ref="FFM3:FFO3"/>
    <mergeCell ref="FFP3:FFR3"/>
    <mergeCell ref="FEI3:FEK3"/>
    <mergeCell ref="FEL3:FEN3"/>
    <mergeCell ref="FEO3:FEQ3"/>
    <mergeCell ref="FER3:FET3"/>
    <mergeCell ref="FEU3:FEW3"/>
    <mergeCell ref="FEX3:FEZ3"/>
    <mergeCell ref="FDQ3:FDS3"/>
    <mergeCell ref="FDT3:FDV3"/>
    <mergeCell ref="FDW3:FDY3"/>
    <mergeCell ref="FDZ3:FEB3"/>
    <mergeCell ref="FEC3:FEE3"/>
    <mergeCell ref="FEF3:FEH3"/>
    <mergeCell ref="FCY3:FDA3"/>
    <mergeCell ref="FDB3:FDD3"/>
    <mergeCell ref="FDE3:FDG3"/>
    <mergeCell ref="FDH3:FDJ3"/>
    <mergeCell ref="FDK3:FDM3"/>
    <mergeCell ref="FDN3:FDP3"/>
    <mergeCell ref="FCG3:FCI3"/>
    <mergeCell ref="FCJ3:FCL3"/>
    <mergeCell ref="FCM3:FCO3"/>
    <mergeCell ref="FCP3:FCR3"/>
    <mergeCell ref="FCS3:FCU3"/>
    <mergeCell ref="FCV3:FCX3"/>
    <mergeCell ref="FBO3:FBQ3"/>
    <mergeCell ref="FBR3:FBT3"/>
    <mergeCell ref="FBU3:FBW3"/>
    <mergeCell ref="FBX3:FBZ3"/>
    <mergeCell ref="FCA3:FCC3"/>
    <mergeCell ref="FCD3:FCF3"/>
    <mergeCell ref="FAW3:FAY3"/>
    <mergeCell ref="FAZ3:FBB3"/>
    <mergeCell ref="FBC3:FBE3"/>
    <mergeCell ref="FBF3:FBH3"/>
    <mergeCell ref="FBI3:FBK3"/>
    <mergeCell ref="FBL3:FBN3"/>
    <mergeCell ref="FAE3:FAG3"/>
    <mergeCell ref="FAH3:FAJ3"/>
    <mergeCell ref="FAK3:FAM3"/>
    <mergeCell ref="FAN3:FAP3"/>
    <mergeCell ref="FAQ3:FAS3"/>
    <mergeCell ref="FAT3:FAV3"/>
    <mergeCell ref="EZM3:EZO3"/>
    <mergeCell ref="EZP3:EZR3"/>
    <mergeCell ref="EZS3:EZU3"/>
    <mergeCell ref="EZV3:EZX3"/>
    <mergeCell ref="EZY3:FAA3"/>
    <mergeCell ref="FAB3:FAD3"/>
    <mergeCell ref="EYU3:EYW3"/>
    <mergeCell ref="EYX3:EYZ3"/>
    <mergeCell ref="EZA3:EZC3"/>
    <mergeCell ref="EZD3:EZF3"/>
    <mergeCell ref="EZG3:EZI3"/>
    <mergeCell ref="EZJ3:EZL3"/>
    <mergeCell ref="EYC3:EYE3"/>
    <mergeCell ref="EYF3:EYH3"/>
    <mergeCell ref="EYI3:EYK3"/>
    <mergeCell ref="EYL3:EYN3"/>
    <mergeCell ref="EYO3:EYQ3"/>
    <mergeCell ref="EYR3:EYT3"/>
    <mergeCell ref="EXK3:EXM3"/>
    <mergeCell ref="EXN3:EXP3"/>
    <mergeCell ref="EXQ3:EXS3"/>
    <mergeCell ref="EXT3:EXV3"/>
    <mergeCell ref="EXW3:EXY3"/>
    <mergeCell ref="EXZ3:EYB3"/>
    <mergeCell ref="EWS3:EWU3"/>
    <mergeCell ref="EWV3:EWX3"/>
    <mergeCell ref="EWY3:EXA3"/>
    <mergeCell ref="EXB3:EXD3"/>
    <mergeCell ref="EXE3:EXG3"/>
    <mergeCell ref="EXH3:EXJ3"/>
    <mergeCell ref="EWA3:EWC3"/>
    <mergeCell ref="EWD3:EWF3"/>
    <mergeCell ref="EWG3:EWI3"/>
    <mergeCell ref="EWJ3:EWL3"/>
    <mergeCell ref="EWM3:EWO3"/>
    <mergeCell ref="EWP3:EWR3"/>
    <mergeCell ref="EVI3:EVK3"/>
    <mergeCell ref="EVL3:EVN3"/>
    <mergeCell ref="EVO3:EVQ3"/>
    <mergeCell ref="EVR3:EVT3"/>
    <mergeCell ref="EVU3:EVW3"/>
    <mergeCell ref="EVX3:EVZ3"/>
    <mergeCell ref="EUQ3:EUS3"/>
    <mergeCell ref="EUT3:EUV3"/>
    <mergeCell ref="EUW3:EUY3"/>
    <mergeCell ref="EUZ3:EVB3"/>
    <mergeCell ref="EVC3:EVE3"/>
    <mergeCell ref="EVF3:EVH3"/>
    <mergeCell ref="ETY3:EUA3"/>
    <mergeCell ref="EUB3:EUD3"/>
    <mergeCell ref="EUE3:EUG3"/>
    <mergeCell ref="EUH3:EUJ3"/>
    <mergeCell ref="EUK3:EUM3"/>
    <mergeCell ref="EUN3:EUP3"/>
    <mergeCell ref="ETG3:ETI3"/>
    <mergeCell ref="ETJ3:ETL3"/>
    <mergeCell ref="ETM3:ETO3"/>
    <mergeCell ref="ETP3:ETR3"/>
    <mergeCell ref="ETS3:ETU3"/>
    <mergeCell ref="ETV3:ETX3"/>
    <mergeCell ref="ESO3:ESQ3"/>
    <mergeCell ref="ESR3:EST3"/>
    <mergeCell ref="ESU3:ESW3"/>
    <mergeCell ref="ESX3:ESZ3"/>
    <mergeCell ref="ETA3:ETC3"/>
    <mergeCell ref="ETD3:ETF3"/>
    <mergeCell ref="ERW3:ERY3"/>
    <mergeCell ref="ERZ3:ESB3"/>
    <mergeCell ref="ESC3:ESE3"/>
    <mergeCell ref="ESF3:ESH3"/>
    <mergeCell ref="ESI3:ESK3"/>
    <mergeCell ref="ESL3:ESN3"/>
    <mergeCell ref="ERE3:ERG3"/>
    <mergeCell ref="ERH3:ERJ3"/>
    <mergeCell ref="ERK3:ERM3"/>
    <mergeCell ref="ERN3:ERP3"/>
    <mergeCell ref="ERQ3:ERS3"/>
    <mergeCell ref="ERT3:ERV3"/>
    <mergeCell ref="EQM3:EQO3"/>
    <mergeCell ref="EQP3:EQR3"/>
    <mergeCell ref="EQS3:EQU3"/>
    <mergeCell ref="EQV3:EQX3"/>
    <mergeCell ref="EQY3:ERA3"/>
    <mergeCell ref="ERB3:ERD3"/>
    <mergeCell ref="EPU3:EPW3"/>
    <mergeCell ref="EPX3:EPZ3"/>
    <mergeCell ref="EQA3:EQC3"/>
    <mergeCell ref="EQD3:EQF3"/>
    <mergeCell ref="EQG3:EQI3"/>
    <mergeCell ref="EQJ3:EQL3"/>
    <mergeCell ref="EPC3:EPE3"/>
    <mergeCell ref="EPF3:EPH3"/>
    <mergeCell ref="EPI3:EPK3"/>
    <mergeCell ref="EPL3:EPN3"/>
    <mergeCell ref="EPO3:EPQ3"/>
    <mergeCell ref="EPR3:EPT3"/>
    <mergeCell ref="EOK3:EOM3"/>
    <mergeCell ref="EON3:EOP3"/>
    <mergeCell ref="EOQ3:EOS3"/>
    <mergeCell ref="EOT3:EOV3"/>
    <mergeCell ref="EOW3:EOY3"/>
    <mergeCell ref="EOZ3:EPB3"/>
    <mergeCell ref="ENS3:ENU3"/>
    <mergeCell ref="ENV3:ENX3"/>
    <mergeCell ref="ENY3:EOA3"/>
    <mergeCell ref="EOB3:EOD3"/>
    <mergeCell ref="EOE3:EOG3"/>
    <mergeCell ref="EOH3:EOJ3"/>
    <mergeCell ref="ENA3:ENC3"/>
    <mergeCell ref="END3:ENF3"/>
    <mergeCell ref="ENG3:ENI3"/>
    <mergeCell ref="ENJ3:ENL3"/>
    <mergeCell ref="ENM3:ENO3"/>
    <mergeCell ref="ENP3:ENR3"/>
    <mergeCell ref="EMI3:EMK3"/>
    <mergeCell ref="EML3:EMN3"/>
    <mergeCell ref="EMO3:EMQ3"/>
    <mergeCell ref="EMR3:EMT3"/>
    <mergeCell ref="EMU3:EMW3"/>
    <mergeCell ref="EMX3:EMZ3"/>
    <mergeCell ref="ELQ3:ELS3"/>
    <mergeCell ref="ELT3:ELV3"/>
    <mergeCell ref="ELW3:ELY3"/>
    <mergeCell ref="ELZ3:EMB3"/>
    <mergeCell ref="EMC3:EME3"/>
    <mergeCell ref="EMF3:EMH3"/>
    <mergeCell ref="EKY3:ELA3"/>
    <mergeCell ref="ELB3:ELD3"/>
    <mergeCell ref="ELE3:ELG3"/>
    <mergeCell ref="ELH3:ELJ3"/>
    <mergeCell ref="ELK3:ELM3"/>
    <mergeCell ref="ELN3:ELP3"/>
    <mergeCell ref="EKG3:EKI3"/>
    <mergeCell ref="EKJ3:EKL3"/>
    <mergeCell ref="EKM3:EKO3"/>
    <mergeCell ref="EKP3:EKR3"/>
    <mergeCell ref="EKS3:EKU3"/>
    <mergeCell ref="EKV3:EKX3"/>
    <mergeCell ref="EJO3:EJQ3"/>
    <mergeCell ref="EJR3:EJT3"/>
    <mergeCell ref="EJU3:EJW3"/>
    <mergeCell ref="EJX3:EJZ3"/>
    <mergeCell ref="EKA3:EKC3"/>
    <mergeCell ref="EKD3:EKF3"/>
    <mergeCell ref="EIW3:EIY3"/>
    <mergeCell ref="EIZ3:EJB3"/>
    <mergeCell ref="EJC3:EJE3"/>
    <mergeCell ref="EJF3:EJH3"/>
    <mergeCell ref="EJI3:EJK3"/>
    <mergeCell ref="EJL3:EJN3"/>
    <mergeCell ref="EIE3:EIG3"/>
    <mergeCell ref="EIH3:EIJ3"/>
    <mergeCell ref="EIK3:EIM3"/>
    <mergeCell ref="EIN3:EIP3"/>
    <mergeCell ref="EIQ3:EIS3"/>
    <mergeCell ref="EIT3:EIV3"/>
    <mergeCell ref="EHM3:EHO3"/>
    <mergeCell ref="EHP3:EHR3"/>
    <mergeCell ref="EHS3:EHU3"/>
    <mergeCell ref="EHV3:EHX3"/>
    <mergeCell ref="EHY3:EIA3"/>
    <mergeCell ref="EIB3:EID3"/>
    <mergeCell ref="EGU3:EGW3"/>
    <mergeCell ref="EGX3:EGZ3"/>
    <mergeCell ref="EHA3:EHC3"/>
    <mergeCell ref="EHD3:EHF3"/>
    <mergeCell ref="EHG3:EHI3"/>
    <mergeCell ref="EHJ3:EHL3"/>
    <mergeCell ref="EGC3:EGE3"/>
    <mergeCell ref="EGF3:EGH3"/>
    <mergeCell ref="EGI3:EGK3"/>
    <mergeCell ref="EGL3:EGN3"/>
    <mergeCell ref="EGO3:EGQ3"/>
    <mergeCell ref="EGR3:EGT3"/>
    <mergeCell ref="EFK3:EFM3"/>
    <mergeCell ref="EFN3:EFP3"/>
    <mergeCell ref="EFQ3:EFS3"/>
    <mergeCell ref="EFT3:EFV3"/>
    <mergeCell ref="EFW3:EFY3"/>
    <mergeCell ref="EFZ3:EGB3"/>
    <mergeCell ref="EES3:EEU3"/>
    <mergeCell ref="EEV3:EEX3"/>
    <mergeCell ref="EEY3:EFA3"/>
    <mergeCell ref="EFB3:EFD3"/>
    <mergeCell ref="EFE3:EFG3"/>
    <mergeCell ref="EFH3:EFJ3"/>
    <mergeCell ref="EEA3:EEC3"/>
    <mergeCell ref="EED3:EEF3"/>
    <mergeCell ref="EEG3:EEI3"/>
    <mergeCell ref="EEJ3:EEL3"/>
    <mergeCell ref="EEM3:EEO3"/>
    <mergeCell ref="EEP3:EER3"/>
    <mergeCell ref="EDI3:EDK3"/>
    <mergeCell ref="EDL3:EDN3"/>
    <mergeCell ref="EDO3:EDQ3"/>
    <mergeCell ref="EDR3:EDT3"/>
    <mergeCell ref="EDU3:EDW3"/>
    <mergeCell ref="EDX3:EDZ3"/>
    <mergeCell ref="ECQ3:ECS3"/>
    <mergeCell ref="ECT3:ECV3"/>
    <mergeCell ref="ECW3:ECY3"/>
    <mergeCell ref="ECZ3:EDB3"/>
    <mergeCell ref="EDC3:EDE3"/>
    <mergeCell ref="EDF3:EDH3"/>
    <mergeCell ref="EBY3:ECA3"/>
    <mergeCell ref="ECB3:ECD3"/>
    <mergeCell ref="ECE3:ECG3"/>
    <mergeCell ref="ECH3:ECJ3"/>
    <mergeCell ref="ECK3:ECM3"/>
    <mergeCell ref="ECN3:ECP3"/>
    <mergeCell ref="EBG3:EBI3"/>
    <mergeCell ref="EBJ3:EBL3"/>
    <mergeCell ref="EBM3:EBO3"/>
    <mergeCell ref="EBP3:EBR3"/>
    <mergeCell ref="EBS3:EBU3"/>
    <mergeCell ref="EBV3:EBX3"/>
    <mergeCell ref="EAO3:EAQ3"/>
    <mergeCell ref="EAR3:EAT3"/>
    <mergeCell ref="EAU3:EAW3"/>
    <mergeCell ref="EAX3:EAZ3"/>
    <mergeCell ref="EBA3:EBC3"/>
    <mergeCell ref="EBD3:EBF3"/>
    <mergeCell ref="DZW3:DZY3"/>
    <mergeCell ref="DZZ3:EAB3"/>
    <mergeCell ref="EAC3:EAE3"/>
    <mergeCell ref="EAF3:EAH3"/>
    <mergeCell ref="EAI3:EAK3"/>
    <mergeCell ref="EAL3:EAN3"/>
    <mergeCell ref="DZE3:DZG3"/>
    <mergeCell ref="DZH3:DZJ3"/>
    <mergeCell ref="DZK3:DZM3"/>
    <mergeCell ref="DZN3:DZP3"/>
    <mergeCell ref="DZQ3:DZS3"/>
    <mergeCell ref="DZT3:DZV3"/>
    <mergeCell ref="DYM3:DYO3"/>
    <mergeCell ref="DYP3:DYR3"/>
    <mergeCell ref="DYS3:DYU3"/>
    <mergeCell ref="DYV3:DYX3"/>
    <mergeCell ref="DYY3:DZA3"/>
    <mergeCell ref="DZB3:DZD3"/>
    <mergeCell ref="DXU3:DXW3"/>
    <mergeCell ref="DXX3:DXZ3"/>
    <mergeCell ref="DYA3:DYC3"/>
    <mergeCell ref="DYD3:DYF3"/>
    <mergeCell ref="DYG3:DYI3"/>
    <mergeCell ref="DYJ3:DYL3"/>
    <mergeCell ref="DXC3:DXE3"/>
    <mergeCell ref="DXF3:DXH3"/>
    <mergeCell ref="DXI3:DXK3"/>
    <mergeCell ref="DXL3:DXN3"/>
    <mergeCell ref="DXO3:DXQ3"/>
    <mergeCell ref="DXR3:DXT3"/>
    <mergeCell ref="DWK3:DWM3"/>
    <mergeCell ref="DWN3:DWP3"/>
    <mergeCell ref="DWQ3:DWS3"/>
    <mergeCell ref="DWT3:DWV3"/>
    <mergeCell ref="DWW3:DWY3"/>
    <mergeCell ref="DWZ3:DXB3"/>
    <mergeCell ref="DVS3:DVU3"/>
    <mergeCell ref="DVV3:DVX3"/>
    <mergeCell ref="DVY3:DWA3"/>
    <mergeCell ref="DWB3:DWD3"/>
    <mergeCell ref="DWE3:DWG3"/>
    <mergeCell ref="DWH3:DWJ3"/>
    <mergeCell ref="DVA3:DVC3"/>
    <mergeCell ref="DVD3:DVF3"/>
    <mergeCell ref="DVG3:DVI3"/>
    <mergeCell ref="DVJ3:DVL3"/>
    <mergeCell ref="DVM3:DVO3"/>
    <mergeCell ref="DVP3:DVR3"/>
    <mergeCell ref="DUI3:DUK3"/>
    <mergeCell ref="DUL3:DUN3"/>
    <mergeCell ref="DUO3:DUQ3"/>
    <mergeCell ref="DUR3:DUT3"/>
    <mergeCell ref="DUU3:DUW3"/>
    <mergeCell ref="DUX3:DUZ3"/>
    <mergeCell ref="DTQ3:DTS3"/>
    <mergeCell ref="DTT3:DTV3"/>
    <mergeCell ref="DTW3:DTY3"/>
    <mergeCell ref="DTZ3:DUB3"/>
    <mergeCell ref="DUC3:DUE3"/>
    <mergeCell ref="DUF3:DUH3"/>
    <mergeCell ref="DSY3:DTA3"/>
    <mergeCell ref="DTB3:DTD3"/>
    <mergeCell ref="DTE3:DTG3"/>
    <mergeCell ref="DTH3:DTJ3"/>
    <mergeCell ref="DTK3:DTM3"/>
    <mergeCell ref="DTN3:DTP3"/>
    <mergeCell ref="DSG3:DSI3"/>
    <mergeCell ref="DSJ3:DSL3"/>
    <mergeCell ref="DSM3:DSO3"/>
    <mergeCell ref="DSP3:DSR3"/>
    <mergeCell ref="DSS3:DSU3"/>
    <mergeCell ref="DSV3:DSX3"/>
    <mergeCell ref="DRO3:DRQ3"/>
    <mergeCell ref="DRR3:DRT3"/>
    <mergeCell ref="DRU3:DRW3"/>
    <mergeCell ref="DRX3:DRZ3"/>
    <mergeCell ref="DSA3:DSC3"/>
    <mergeCell ref="DSD3:DSF3"/>
    <mergeCell ref="DQW3:DQY3"/>
    <mergeCell ref="DQZ3:DRB3"/>
    <mergeCell ref="DRC3:DRE3"/>
    <mergeCell ref="DRF3:DRH3"/>
    <mergeCell ref="DRI3:DRK3"/>
    <mergeCell ref="DRL3:DRN3"/>
    <mergeCell ref="DQE3:DQG3"/>
    <mergeCell ref="DQH3:DQJ3"/>
    <mergeCell ref="DQK3:DQM3"/>
    <mergeCell ref="DQN3:DQP3"/>
    <mergeCell ref="DQQ3:DQS3"/>
    <mergeCell ref="DQT3:DQV3"/>
    <mergeCell ref="DPM3:DPO3"/>
    <mergeCell ref="DPP3:DPR3"/>
    <mergeCell ref="DPS3:DPU3"/>
    <mergeCell ref="DPV3:DPX3"/>
    <mergeCell ref="DPY3:DQA3"/>
    <mergeCell ref="DQB3:DQD3"/>
    <mergeCell ref="DOU3:DOW3"/>
    <mergeCell ref="DOX3:DOZ3"/>
    <mergeCell ref="DPA3:DPC3"/>
    <mergeCell ref="DPD3:DPF3"/>
    <mergeCell ref="DPG3:DPI3"/>
    <mergeCell ref="DPJ3:DPL3"/>
    <mergeCell ref="DOC3:DOE3"/>
    <mergeCell ref="DOF3:DOH3"/>
    <mergeCell ref="DOI3:DOK3"/>
    <mergeCell ref="DOL3:DON3"/>
    <mergeCell ref="DOO3:DOQ3"/>
    <mergeCell ref="DOR3:DOT3"/>
    <mergeCell ref="DNK3:DNM3"/>
    <mergeCell ref="DNN3:DNP3"/>
    <mergeCell ref="DNQ3:DNS3"/>
    <mergeCell ref="DNT3:DNV3"/>
    <mergeCell ref="DNW3:DNY3"/>
    <mergeCell ref="DNZ3:DOB3"/>
    <mergeCell ref="DMS3:DMU3"/>
    <mergeCell ref="DMV3:DMX3"/>
    <mergeCell ref="DMY3:DNA3"/>
    <mergeCell ref="DNB3:DND3"/>
    <mergeCell ref="DNE3:DNG3"/>
    <mergeCell ref="DNH3:DNJ3"/>
    <mergeCell ref="DMA3:DMC3"/>
    <mergeCell ref="DMD3:DMF3"/>
    <mergeCell ref="DMG3:DMI3"/>
    <mergeCell ref="DMJ3:DML3"/>
    <mergeCell ref="DMM3:DMO3"/>
    <mergeCell ref="DMP3:DMR3"/>
    <mergeCell ref="DLI3:DLK3"/>
    <mergeCell ref="DLL3:DLN3"/>
    <mergeCell ref="DLO3:DLQ3"/>
    <mergeCell ref="DLR3:DLT3"/>
    <mergeCell ref="DLU3:DLW3"/>
    <mergeCell ref="DLX3:DLZ3"/>
    <mergeCell ref="DKQ3:DKS3"/>
    <mergeCell ref="DKT3:DKV3"/>
    <mergeCell ref="DKW3:DKY3"/>
    <mergeCell ref="DKZ3:DLB3"/>
    <mergeCell ref="DLC3:DLE3"/>
    <mergeCell ref="DLF3:DLH3"/>
    <mergeCell ref="DJY3:DKA3"/>
    <mergeCell ref="DKB3:DKD3"/>
    <mergeCell ref="DKE3:DKG3"/>
    <mergeCell ref="DKH3:DKJ3"/>
    <mergeCell ref="DKK3:DKM3"/>
    <mergeCell ref="DKN3:DKP3"/>
    <mergeCell ref="DJG3:DJI3"/>
    <mergeCell ref="DJJ3:DJL3"/>
    <mergeCell ref="DJM3:DJO3"/>
    <mergeCell ref="DJP3:DJR3"/>
    <mergeCell ref="DJS3:DJU3"/>
    <mergeCell ref="DJV3:DJX3"/>
    <mergeCell ref="DIO3:DIQ3"/>
    <mergeCell ref="DIR3:DIT3"/>
    <mergeCell ref="DIU3:DIW3"/>
    <mergeCell ref="DIX3:DIZ3"/>
    <mergeCell ref="DJA3:DJC3"/>
    <mergeCell ref="DJD3:DJF3"/>
    <mergeCell ref="DHW3:DHY3"/>
    <mergeCell ref="DHZ3:DIB3"/>
    <mergeCell ref="DIC3:DIE3"/>
    <mergeCell ref="DIF3:DIH3"/>
    <mergeCell ref="DII3:DIK3"/>
    <mergeCell ref="DIL3:DIN3"/>
    <mergeCell ref="DHE3:DHG3"/>
    <mergeCell ref="DHH3:DHJ3"/>
    <mergeCell ref="DHK3:DHM3"/>
    <mergeCell ref="DHN3:DHP3"/>
    <mergeCell ref="DHQ3:DHS3"/>
    <mergeCell ref="DHT3:DHV3"/>
    <mergeCell ref="DGM3:DGO3"/>
    <mergeCell ref="DGP3:DGR3"/>
    <mergeCell ref="DGS3:DGU3"/>
    <mergeCell ref="DGV3:DGX3"/>
    <mergeCell ref="DGY3:DHA3"/>
    <mergeCell ref="DHB3:DHD3"/>
    <mergeCell ref="DFU3:DFW3"/>
    <mergeCell ref="DFX3:DFZ3"/>
    <mergeCell ref="DGA3:DGC3"/>
    <mergeCell ref="DGD3:DGF3"/>
    <mergeCell ref="DGG3:DGI3"/>
    <mergeCell ref="DGJ3:DGL3"/>
    <mergeCell ref="DFC3:DFE3"/>
    <mergeCell ref="DFF3:DFH3"/>
    <mergeCell ref="DFI3:DFK3"/>
    <mergeCell ref="DFL3:DFN3"/>
    <mergeCell ref="DFO3:DFQ3"/>
    <mergeCell ref="DFR3:DFT3"/>
    <mergeCell ref="DEK3:DEM3"/>
    <mergeCell ref="DEN3:DEP3"/>
    <mergeCell ref="DEQ3:DES3"/>
    <mergeCell ref="DET3:DEV3"/>
    <mergeCell ref="DEW3:DEY3"/>
    <mergeCell ref="DEZ3:DFB3"/>
    <mergeCell ref="DDS3:DDU3"/>
    <mergeCell ref="DDV3:DDX3"/>
    <mergeCell ref="DDY3:DEA3"/>
    <mergeCell ref="DEB3:DED3"/>
    <mergeCell ref="DEE3:DEG3"/>
    <mergeCell ref="DEH3:DEJ3"/>
    <mergeCell ref="DDA3:DDC3"/>
    <mergeCell ref="DDD3:DDF3"/>
    <mergeCell ref="DDG3:DDI3"/>
    <mergeCell ref="DDJ3:DDL3"/>
    <mergeCell ref="DDM3:DDO3"/>
    <mergeCell ref="DDP3:DDR3"/>
    <mergeCell ref="DCI3:DCK3"/>
    <mergeCell ref="DCL3:DCN3"/>
    <mergeCell ref="DCO3:DCQ3"/>
    <mergeCell ref="DCR3:DCT3"/>
    <mergeCell ref="DCU3:DCW3"/>
    <mergeCell ref="DCX3:DCZ3"/>
    <mergeCell ref="DBQ3:DBS3"/>
    <mergeCell ref="DBT3:DBV3"/>
    <mergeCell ref="DBW3:DBY3"/>
    <mergeCell ref="DBZ3:DCB3"/>
    <mergeCell ref="DCC3:DCE3"/>
    <mergeCell ref="DCF3:DCH3"/>
    <mergeCell ref="DAY3:DBA3"/>
    <mergeCell ref="DBB3:DBD3"/>
    <mergeCell ref="DBE3:DBG3"/>
    <mergeCell ref="DBH3:DBJ3"/>
    <mergeCell ref="DBK3:DBM3"/>
    <mergeCell ref="DBN3:DBP3"/>
    <mergeCell ref="DAG3:DAI3"/>
    <mergeCell ref="DAJ3:DAL3"/>
    <mergeCell ref="DAM3:DAO3"/>
    <mergeCell ref="DAP3:DAR3"/>
    <mergeCell ref="DAS3:DAU3"/>
    <mergeCell ref="DAV3:DAX3"/>
    <mergeCell ref="CZO3:CZQ3"/>
    <mergeCell ref="CZR3:CZT3"/>
    <mergeCell ref="CZU3:CZW3"/>
    <mergeCell ref="CZX3:CZZ3"/>
    <mergeCell ref="DAA3:DAC3"/>
    <mergeCell ref="DAD3:DAF3"/>
    <mergeCell ref="CYW3:CYY3"/>
    <mergeCell ref="CYZ3:CZB3"/>
    <mergeCell ref="CZC3:CZE3"/>
    <mergeCell ref="CZF3:CZH3"/>
    <mergeCell ref="CZI3:CZK3"/>
    <mergeCell ref="CZL3:CZN3"/>
    <mergeCell ref="CYE3:CYG3"/>
    <mergeCell ref="CYH3:CYJ3"/>
    <mergeCell ref="CYK3:CYM3"/>
    <mergeCell ref="CYN3:CYP3"/>
    <mergeCell ref="CYQ3:CYS3"/>
    <mergeCell ref="CYT3:CYV3"/>
    <mergeCell ref="CXM3:CXO3"/>
    <mergeCell ref="CXP3:CXR3"/>
    <mergeCell ref="CXS3:CXU3"/>
    <mergeCell ref="CXV3:CXX3"/>
    <mergeCell ref="CXY3:CYA3"/>
    <mergeCell ref="CYB3:CYD3"/>
    <mergeCell ref="CWU3:CWW3"/>
    <mergeCell ref="CWX3:CWZ3"/>
    <mergeCell ref="CXA3:CXC3"/>
    <mergeCell ref="CXD3:CXF3"/>
    <mergeCell ref="CXG3:CXI3"/>
    <mergeCell ref="CXJ3:CXL3"/>
    <mergeCell ref="CWC3:CWE3"/>
    <mergeCell ref="CWF3:CWH3"/>
    <mergeCell ref="CWI3:CWK3"/>
    <mergeCell ref="CWL3:CWN3"/>
    <mergeCell ref="CWO3:CWQ3"/>
    <mergeCell ref="CWR3:CWT3"/>
    <mergeCell ref="CVK3:CVM3"/>
    <mergeCell ref="CVN3:CVP3"/>
    <mergeCell ref="CVQ3:CVS3"/>
    <mergeCell ref="CVT3:CVV3"/>
    <mergeCell ref="CVW3:CVY3"/>
    <mergeCell ref="CVZ3:CWB3"/>
    <mergeCell ref="CUS3:CUU3"/>
    <mergeCell ref="CUV3:CUX3"/>
    <mergeCell ref="CUY3:CVA3"/>
    <mergeCell ref="CVB3:CVD3"/>
    <mergeCell ref="CVE3:CVG3"/>
    <mergeCell ref="CVH3:CVJ3"/>
    <mergeCell ref="CUA3:CUC3"/>
    <mergeCell ref="CUD3:CUF3"/>
    <mergeCell ref="CUG3:CUI3"/>
    <mergeCell ref="CUJ3:CUL3"/>
    <mergeCell ref="CUM3:CUO3"/>
    <mergeCell ref="CUP3:CUR3"/>
    <mergeCell ref="CTI3:CTK3"/>
    <mergeCell ref="CTL3:CTN3"/>
    <mergeCell ref="CTO3:CTQ3"/>
    <mergeCell ref="CTR3:CTT3"/>
    <mergeCell ref="CTU3:CTW3"/>
    <mergeCell ref="CTX3:CTZ3"/>
    <mergeCell ref="CSQ3:CSS3"/>
    <mergeCell ref="CST3:CSV3"/>
    <mergeCell ref="CSW3:CSY3"/>
    <mergeCell ref="CSZ3:CTB3"/>
    <mergeCell ref="CTC3:CTE3"/>
    <mergeCell ref="CTF3:CTH3"/>
    <mergeCell ref="CRY3:CSA3"/>
    <mergeCell ref="CSB3:CSD3"/>
    <mergeCell ref="CSE3:CSG3"/>
    <mergeCell ref="CSH3:CSJ3"/>
    <mergeCell ref="CSK3:CSM3"/>
    <mergeCell ref="CSN3:CSP3"/>
    <mergeCell ref="CRG3:CRI3"/>
    <mergeCell ref="CRJ3:CRL3"/>
    <mergeCell ref="CRM3:CRO3"/>
    <mergeCell ref="CRP3:CRR3"/>
    <mergeCell ref="CRS3:CRU3"/>
    <mergeCell ref="CRV3:CRX3"/>
    <mergeCell ref="CQO3:CQQ3"/>
    <mergeCell ref="CQR3:CQT3"/>
    <mergeCell ref="CQU3:CQW3"/>
    <mergeCell ref="CQX3:CQZ3"/>
    <mergeCell ref="CRA3:CRC3"/>
    <mergeCell ref="CRD3:CRF3"/>
    <mergeCell ref="CPW3:CPY3"/>
    <mergeCell ref="CPZ3:CQB3"/>
    <mergeCell ref="CQC3:CQE3"/>
    <mergeCell ref="CQF3:CQH3"/>
    <mergeCell ref="CQI3:CQK3"/>
    <mergeCell ref="CQL3:CQN3"/>
    <mergeCell ref="CPE3:CPG3"/>
    <mergeCell ref="CPH3:CPJ3"/>
    <mergeCell ref="CPK3:CPM3"/>
    <mergeCell ref="CPN3:CPP3"/>
    <mergeCell ref="CPQ3:CPS3"/>
    <mergeCell ref="CPT3:CPV3"/>
    <mergeCell ref="COM3:COO3"/>
    <mergeCell ref="COP3:COR3"/>
    <mergeCell ref="COS3:COU3"/>
    <mergeCell ref="COV3:COX3"/>
    <mergeCell ref="COY3:CPA3"/>
    <mergeCell ref="CPB3:CPD3"/>
    <mergeCell ref="CNU3:CNW3"/>
    <mergeCell ref="CNX3:CNZ3"/>
    <mergeCell ref="COA3:COC3"/>
    <mergeCell ref="COD3:COF3"/>
    <mergeCell ref="COG3:COI3"/>
    <mergeCell ref="COJ3:COL3"/>
    <mergeCell ref="CNC3:CNE3"/>
    <mergeCell ref="CNF3:CNH3"/>
    <mergeCell ref="CNI3:CNK3"/>
    <mergeCell ref="CNL3:CNN3"/>
    <mergeCell ref="CNO3:CNQ3"/>
    <mergeCell ref="CNR3:CNT3"/>
    <mergeCell ref="CMK3:CMM3"/>
    <mergeCell ref="CMN3:CMP3"/>
    <mergeCell ref="CMQ3:CMS3"/>
    <mergeCell ref="CMT3:CMV3"/>
    <mergeCell ref="CMW3:CMY3"/>
    <mergeCell ref="CMZ3:CNB3"/>
    <mergeCell ref="CLS3:CLU3"/>
    <mergeCell ref="CLV3:CLX3"/>
    <mergeCell ref="CLY3:CMA3"/>
    <mergeCell ref="CMB3:CMD3"/>
    <mergeCell ref="CME3:CMG3"/>
    <mergeCell ref="CMH3:CMJ3"/>
    <mergeCell ref="CLA3:CLC3"/>
    <mergeCell ref="CLD3:CLF3"/>
    <mergeCell ref="CLG3:CLI3"/>
    <mergeCell ref="CLJ3:CLL3"/>
    <mergeCell ref="CLM3:CLO3"/>
    <mergeCell ref="CLP3:CLR3"/>
    <mergeCell ref="CKI3:CKK3"/>
    <mergeCell ref="CKL3:CKN3"/>
    <mergeCell ref="CKO3:CKQ3"/>
    <mergeCell ref="CKR3:CKT3"/>
    <mergeCell ref="CKU3:CKW3"/>
    <mergeCell ref="CKX3:CKZ3"/>
    <mergeCell ref="CJQ3:CJS3"/>
    <mergeCell ref="CJT3:CJV3"/>
    <mergeCell ref="CJW3:CJY3"/>
    <mergeCell ref="CJZ3:CKB3"/>
    <mergeCell ref="CKC3:CKE3"/>
    <mergeCell ref="CKF3:CKH3"/>
    <mergeCell ref="CIY3:CJA3"/>
    <mergeCell ref="CJB3:CJD3"/>
    <mergeCell ref="CJE3:CJG3"/>
    <mergeCell ref="CJH3:CJJ3"/>
    <mergeCell ref="CJK3:CJM3"/>
    <mergeCell ref="CJN3:CJP3"/>
    <mergeCell ref="CIG3:CII3"/>
    <mergeCell ref="CIJ3:CIL3"/>
    <mergeCell ref="CIM3:CIO3"/>
    <mergeCell ref="CIP3:CIR3"/>
    <mergeCell ref="CIS3:CIU3"/>
    <mergeCell ref="CIV3:CIX3"/>
    <mergeCell ref="CHO3:CHQ3"/>
    <mergeCell ref="CHR3:CHT3"/>
    <mergeCell ref="CHU3:CHW3"/>
    <mergeCell ref="CHX3:CHZ3"/>
    <mergeCell ref="CIA3:CIC3"/>
    <mergeCell ref="CID3:CIF3"/>
    <mergeCell ref="CGW3:CGY3"/>
    <mergeCell ref="CGZ3:CHB3"/>
    <mergeCell ref="CHC3:CHE3"/>
    <mergeCell ref="CHF3:CHH3"/>
    <mergeCell ref="CHI3:CHK3"/>
    <mergeCell ref="CHL3:CHN3"/>
    <mergeCell ref="CGE3:CGG3"/>
    <mergeCell ref="CGH3:CGJ3"/>
    <mergeCell ref="CGK3:CGM3"/>
    <mergeCell ref="CGN3:CGP3"/>
    <mergeCell ref="CGQ3:CGS3"/>
    <mergeCell ref="CGT3:CGV3"/>
    <mergeCell ref="CFM3:CFO3"/>
    <mergeCell ref="CFP3:CFR3"/>
    <mergeCell ref="CFS3:CFU3"/>
    <mergeCell ref="CFV3:CFX3"/>
    <mergeCell ref="CFY3:CGA3"/>
    <mergeCell ref="CGB3:CGD3"/>
    <mergeCell ref="CEU3:CEW3"/>
    <mergeCell ref="CEX3:CEZ3"/>
    <mergeCell ref="CFA3:CFC3"/>
    <mergeCell ref="CFD3:CFF3"/>
    <mergeCell ref="CFG3:CFI3"/>
    <mergeCell ref="CFJ3:CFL3"/>
    <mergeCell ref="CEC3:CEE3"/>
    <mergeCell ref="CEF3:CEH3"/>
    <mergeCell ref="CEI3:CEK3"/>
    <mergeCell ref="CEL3:CEN3"/>
    <mergeCell ref="CEO3:CEQ3"/>
    <mergeCell ref="CER3:CET3"/>
    <mergeCell ref="CDK3:CDM3"/>
    <mergeCell ref="CDN3:CDP3"/>
    <mergeCell ref="CDQ3:CDS3"/>
    <mergeCell ref="CDT3:CDV3"/>
    <mergeCell ref="CDW3:CDY3"/>
    <mergeCell ref="CDZ3:CEB3"/>
    <mergeCell ref="CCS3:CCU3"/>
    <mergeCell ref="CCV3:CCX3"/>
    <mergeCell ref="CCY3:CDA3"/>
    <mergeCell ref="CDB3:CDD3"/>
    <mergeCell ref="CDE3:CDG3"/>
    <mergeCell ref="CDH3:CDJ3"/>
    <mergeCell ref="CCA3:CCC3"/>
    <mergeCell ref="CCD3:CCF3"/>
    <mergeCell ref="CCG3:CCI3"/>
    <mergeCell ref="CCJ3:CCL3"/>
    <mergeCell ref="CCM3:CCO3"/>
    <mergeCell ref="CCP3:CCR3"/>
    <mergeCell ref="CBI3:CBK3"/>
    <mergeCell ref="CBL3:CBN3"/>
    <mergeCell ref="CBO3:CBQ3"/>
    <mergeCell ref="CBR3:CBT3"/>
    <mergeCell ref="CBU3:CBW3"/>
    <mergeCell ref="CBX3:CBZ3"/>
    <mergeCell ref="CAQ3:CAS3"/>
    <mergeCell ref="CAT3:CAV3"/>
    <mergeCell ref="CAW3:CAY3"/>
    <mergeCell ref="CAZ3:CBB3"/>
    <mergeCell ref="CBC3:CBE3"/>
    <mergeCell ref="CBF3:CBH3"/>
    <mergeCell ref="BZY3:CAA3"/>
    <mergeCell ref="CAB3:CAD3"/>
    <mergeCell ref="CAE3:CAG3"/>
    <mergeCell ref="CAH3:CAJ3"/>
    <mergeCell ref="CAK3:CAM3"/>
    <mergeCell ref="CAN3:CAP3"/>
    <mergeCell ref="BZG3:BZI3"/>
    <mergeCell ref="BZJ3:BZL3"/>
    <mergeCell ref="BZM3:BZO3"/>
    <mergeCell ref="BZP3:BZR3"/>
    <mergeCell ref="BZS3:BZU3"/>
    <mergeCell ref="BZV3:BZX3"/>
    <mergeCell ref="BYO3:BYQ3"/>
    <mergeCell ref="BYR3:BYT3"/>
    <mergeCell ref="BYU3:BYW3"/>
    <mergeCell ref="BYX3:BYZ3"/>
    <mergeCell ref="BZA3:BZC3"/>
    <mergeCell ref="BZD3:BZF3"/>
    <mergeCell ref="BXW3:BXY3"/>
    <mergeCell ref="BXZ3:BYB3"/>
    <mergeCell ref="BYC3:BYE3"/>
    <mergeCell ref="BYF3:BYH3"/>
    <mergeCell ref="BYI3:BYK3"/>
    <mergeCell ref="BYL3:BYN3"/>
    <mergeCell ref="BXE3:BXG3"/>
    <mergeCell ref="BXH3:BXJ3"/>
    <mergeCell ref="BXK3:BXM3"/>
    <mergeCell ref="BXN3:BXP3"/>
    <mergeCell ref="BXQ3:BXS3"/>
    <mergeCell ref="BXT3:BXV3"/>
    <mergeCell ref="BWM3:BWO3"/>
    <mergeCell ref="BWP3:BWR3"/>
    <mergeCell ref="BWS3:BWU3"/>
    <mergeCell ref="BWV3:BWX3"/>
    <mergeCell ref="BWY3:BXA3"/>
    <mergeCell ref="BXB3:BXD3"/>
    <mergeCell ref="BVU3:BVW3"/>
    <mergeCell ref="BVX3:BVZ3"/>
    <mergeCell ref="BWA3:BWC3"/>
    <mergeCell ref="BWD3:BWF3"/>
    <mergeCell ref="BWG3:BWI3"/>
    <mergeCell ref="BWJ3:BWL3"/>
    <mergeCell ref="BVC3:BVE3"/>
    <mergeCell ref="BVF3:BVH3"/>
    <mergeCell ref="BVI3:BVK3"/>
    <mergeCell ref="BVL3:BVN3"/>
    <mergeCell ref="BVO3:BVQ3"/>
    <mergeCell ref="BVR3:BVT3"/>
    <mergeCell ref="BUK3:BUM3"/>
    <mergeCell ref="BUN3:BUP3"/>
    <mergeCell ref="BUQ3:BUS3"/>
    <mergeCell ref="BUT3:BUV3"/>
    <mergeCell ref="BUW3:BUY3"/>
    <mergeCell ref="BUZ3:BVB3"/>
    <mergeCell ref="BTS3:BTU3"/>
    <mergeCell ref="BTV3:BTX3"/>
    <mergeCell ref="BTY3:BUA3"/>
    <mergeCell ref="BUB3:BUD3"/>
    <mergeCell ref="BUE3:BUG3"/>
    <mergeCell ref="BUH3:BUJ3"/>
    <mergeCell ref="BTA3:BTC3"/>
    <mergeCell ref="BTD3:BTF3"/>
    <mergeCell ref="BTG3:BTI3"/>
    <mergeCell ref="BTJ3:BTL3"/>
    <mergeCell ref="BTM3:BTO3"/>
    <mergeCell ref="BTP3:BTR3"/>
    <mergeCell ref="BSI3:BSK3"/>
    <mergeCell ref="BSL3:BSN3"/>
    <mergeCell ref="BSO3:BSQ3"/>
    <mergeCell ref="BSR3:BST3"/>
    <mergeCell ref="BSU3:BSW3"/>
    <mergeCell ref="BSX3:BSZ3"/>
    <mergeCell ref="BRQ3:BRS3"/>
    <mergeCell ref="BRT3:BRV3"/>
    <mergeCell ref="BRW3:BRY3"/>
    <mergeCell ref="BRZ3:BSB3"/>
    <mergeCell ref="BSC3:BSE3"/>
    <mergeCell ref="BSF3:BSH3"/>
    <mergeCell ref="BQY3:BRA3"/>
    <mergeCell ref="BRB3:BRD3"/>
    <mergeCell ref="BRE3:BRG3"/>
    <mergeCell ref="BRH3:BRJ3"/>
    <mergeCell ref="BRK3:BRM3"/>
    <mergeCell ref="BRN3:BRP3"/>
    <mergeCell ref="BQG3:BQI3"/>
    <mergeCell ref="BQJ3:BQL3"/>
    <mergeCell ref="BQM3:BQO3"/>
    <mergeCell ref="BQP3:BQR3"/>
    <mergeCell ref="BQS3:BQU3"/>
    <mergeCell ref="BQV3:BQX3"/>
    <mergeCell ref="BPO3:BPQ3"/>
    <mergeCell ref="BPR3:BPT3"/>
    <mergeCell ref="BPU3:BPW3"/>
    <mergeCell ref="BPX3:BPZ3"/>
    <mergeCell ref="BQA3:BQC3"/>
    <mergeCell ref="BQD3:BQF3"/>
    <mergeCell ref="BOW3:BOY3"/>
    <mergeCell ref="BOZ3:BPB3"/>
    <mergeCell ref="BPC3:BPE3"/>
    <mergeCell ref="BPF3:BPH3"/>
    <mergeCell ref="BPI3:BPK3"/>
    <mergeCell ref="BPL3:BPN3"/>
    <mergeCell ref="BOE3:BOG3"/>
    <mergeCell ref="BOH3:BOJ3"/>
    <mergeCell ref="BOK3:BOM3"/>
    <mergeCell ref="BON3:BOP3"/>
    <mergeCell ref="BOQ3:BOS3"/>
    <mergeCell ref="BOT3:BOV3"/>
    <mergeCell ref="BNM3:BNO3"/>
    <mergeCell ref="BNP3:BNR3"/>
    <mergeCell ref="BNS3:BNU3"/>
    <mergeCell ref="BNV3:BNX3"/>
    <mergeCell ref="BNY3:BOA3"/>
    <mergeCell ref="BOB3:BOD3"/>
    <mergeCell ref="BMU3:BMW3"/>
    <mergeCell ref="BMX3:BMZ3"/>
    <mergeCell ref="BNA3:BNC3"/>
    <mergeCell ref="BND3:BNF3"/>
    <mergeCell ref="BNG3:BNI3"/>
    <mergeCell ref="BNJ3:BNL3"/>
    <mergeCell ref="BMC3:BME3"/>
    <mergeCell ref="BMF3:BMH3"/>
    <mergeCell ref="BMI3:BMK3"/>
    <mergeCell ref="BML3:BMN3"/>
    <mergeCell ref="BMO3:BMQ3"/>
    <mergeCell ref="BMR3:BMT3"/>
    <mergeCell ref="BLK3:BLM3"/>
    <mergeCell ref="BLN3:BLP3"/>
    <mergeCell ref="BLQ3:BLS3"/>
    <mergeCell ref="BLT3:BLV3"/>
    <mergeCell ref="BLW3:BLY3"/>
    <mergeCell ref="BLZ3:BMB3"/>
    <mergeCell ref="BKS3:BKU3"/>
    <mergeCell ref="BKV3:BKX3"/>
    <mergeCell ref="BKY3:BLA3"/>
    <mergeCell ref="BLB3:BLD3"/>
    <mergeCell ref="BLE3:BLG3"/>
    <mergeCell ref="BLH3:BLJ3"/>
    <mergeCell ref="BKA3:BKC3"/>
    <mergeCell ref="BKD3:BKF3"/>
    <mergeCell ref="BKG3:BKI3"/>
    <mergeCell ref="BKJ3:BKL3"/>
    <mergeCell ref="BKM3:BKO3"/>
    <mergeCell ref="BKP3:BKR3"/>
    <mergeCell ref="BJI3:BJK3"/>
    <mergeCell ref="BJL3:BJN3"/>
    <mergeCell ref="BJO3:BJQ3"/>
    <mergeCell ref="BJR3:BJT3"/>
    <mergeCell ref="BJU3:BJW3"/>
    <mergeCell ref="BJX3:BJZ3"/>
    <mergeCell ref="BIQ3:BIS3"/>
    <mergeCell ref="BIT3:BIV3"/>
    <mergeCell ref="BIW3:BIY3"/>
    <mergeCell ref="BIZ3:BJB3"/>
    <mergeCell ref="BJC3:BJE3"/>
    <mergeCell ref="BJF3:BJH3"/>
    <mergeCell ref="BHY3:BIA3"/>
    <mergeCell ref="BIB3:BID3"/>
    <mergeCell ref="BIE3:BIG3"/>
    <mergeCell ref="BIH3:BIJ3"/>
    <mergeCell ref="BIK3:BIM3"/>
    <mergeCell ref="BIN3:BIP3"/>
    <mergeCell ref="BHG3:BHI3"/>
    <mergeCell ref="BHJ3:BHL3"/>
    <mergeCell ref="BHM3:BHO3"/>
    <mergeCell ref="BHP3:BHR3"/>
    <mergeCell ref="BHS3:BHU3"/>
    <mergeCell ref="BHV3:BHX3"/>
    <mergeCell ref="BGO3:BGQ3"/>
    <mergeCell ref="BGR3:BGT3"/>
    <mergeCell ref="BGU3:BGW3"/>
    <mergeCell ref="BGX3:BGZ3"/>
    <mergeCell ref="BHA3:BHC3"/>
    <mergeCell ref="BHD3:BHF3"/>
    <mergeCell ref="BFW3:BFY3"/>
    <mergeCell ref="BFZ3:BGB3"/>
    <mergeCell ref="BGC3:BGE3"/>
    <mergeCell ref="BGF3:BGH3"/>
    <mergeCell ref="BGI3:BGK3"/>
    <mergeCell ref="BGL3:BGN3"/>
    <mergeCell ref="BFE3:BFG3"/>
    <mergeCell ref="BFH3:BFJ3"/>
    <mergeCell ref="BFK3:BFM3"/>
    <mergeCell ref="BFN3:BFP3"/>
    <mergeCell ref="BFQ3:BFS3"/>
    <mergeCell ref="BFT3:BFV3"/>
    <mergeCell ref="BEM3:BEO3"/>
    <mergeCell ref="BEP3:BER3"/>
    <mergeCell ref="BES3:BEU3"/>
    <mergeCell ref="BEV3:BEX3"/>
    <mergeCell ref="BEY3:BFA3"/>
    <mergeCell ref="BFB3:BFD3"/>
    <mergeCell ref="BDU3:BDW3"/>
    <mergeCell ref="BDX3:BDZ3"/>
    <mergeCell ref="BEA3:BEC3"/>
    <mergeCell ref="BED3:BEF3"/>
    <mergeCell ref="BEG3:BEI3"/>
    <mergeCell ref="BEJ3:BEL3"/>
    <mergeCell ref="BDC3:BDE3"/>
    <mergeCell ref="BDF3:BDH3"/>
    <mergeCell ref="BDI3:BDK3"/>
    <mergeCell ref="BDL3:BDN3"/>
    <mergeCell ref="BDO3:BDQ3"/>
    <mergeCell ref="BDR3:BDT3"/>
    <mergeCell ref="BCK3:BCM3"/>
    <mergeCell ref="BCN3:BCP3"/>
    <mergeCell ref="BCQ3:BCS3"/>
    <mergeCell ref="BCT3:BCV3"/>
    <mergeCell ref="BCW3:BCY3"/>
    <mergeCell ref="BCZ3:BDB3"/>
    <mergeCell ref="BBS3:BBU3"/>
    <mergeCell ref="BBV3:BBX3"/>
    <mergeCell ref="BBY3:BCA3"/>
    <mergeCell ref="BCB3:BCD3"/>
    <mergeCell ref="BCE3:BCG3"/>
    <mergeCell ref="BCH3:BCJ3"/>
    <mergeCell ref="BBA3:BBC3"/>
    <mergeCell ref="BBD3:BBF3"/>
    <mergeCell ref="BBG3:BBI3"/>
    <mergeCell ref="BBJ3:BBL3"/>
    <mergeCell ref="BBM3:BBO3"/>
    <mergeCell ref="BBP3:BBR3"/>
    <mergeCell ref="BAI3:BAK3"/>
    <mergeCell ref="BAL3:BAN3"/>
    <mergeCell ref="BAO3:BAQ3"/>
    <mergeCell ref="BAR3:BAT3"/>
    <mergeCell ref="BAU3:BAW3"/>
    <mergeCell ref="BAX3:BAZ3"/>
    <mergeCell ref="AZQ3:AZS3"/>
    <mergeCell ref="AZT3:AZV3"/>
    <mergeCell ref="AZW3:AZY3"/>
    <mergeCell ref="AZZ3:BAB3"/>
    <mergeCell ref="BAC3:BAE3"/>
    <mergeCell ref="BAF3:BAH3"/>
    <mergeCell ref="AYY3:AZA3"/>
    <mergeCell ref="AZB3:AZD3"/>
    <mergeCell ref="AZE3:AZG3"/>
    <mergeCell ref="AZH3:AZJ3"/>
    <mergeCell ref="AZK3:AZM3"/>
    <mergeCell ref="AZN3:AZP3"/>
    <mergeCell ref="AYG3:AYI3"/>
    <mergeCell ref="AYJ3:AYL3"/>
    <mergeCell ref="AYM3:AYO3"/>
    <mergeCell ref="AYP3:AYR3"/>
    <mergeCell ref="AYS3:AYU3"/>
    <mergeCell ref="AYV3:AYX3"/>
    <mergeCell ref="AXO3:AXQ3"/>
    <mergeCell ref="AXR3:AXT3"/>
    <mergeCell ref="AXU3:AXW3"/>
    <mergeCell ref="AXX3:AXZ3"/>
    <mergeCell ref="AYA3:AYC3"/>
    <mergeCell ref="AYD3:AYF3"/>
    <mergeCell ref="AWW3:AWY3"/>
    <mergeCell ref="AWZ3:AXB3"/>
    <mergeCell ref="AXC3:AXE3"/>
    <mergeCell ref="AXF3:AXH3"/>
    <mergeCell ref="AXI3:AXK3"/>
    <mergeCell ref="AXL3:AXN3"/>
    <mergeCell ref="AWE3:AWG3"/>
    <mergeCell ref="AWH3:AWJ3"/>
    <mergeCell ref="AWK3:AWM3"/>
    <mergeCell ref="AWN3:AWP3"/>
    <mergeCell ref="AWQ3:AWS3"/>
    <mergeCell ref="AWT3:AWV3"/>
    <mergeCell ref="AVM3:AVO3"/>
    <mergeCell ref="AVP3:AVR3"/>
    <mergeCell ref="AVS3:AVU3"/>
    <mergeCell ref="AVV3:AVX3"/>
    <mergeCell ref="AVY3:AWA3"/>
    <mergeCell ref="AWB3:AWD3"/>
    <mergeCell ref="AUU3:AUW3"/>
    <mergeCell ref="AUX3:AUZ3"/>
    <mergeCell ref="AVA3:AVC3"/>
    <mergeCell ref="AVD3:AVF3"/>
    <mergeCell ref="AVG3:AVI3"/>
    <mergeCell ref="AVJ3:AVL3"/>
    <mergeCell ref="AUC3:AUE3"/>
    <mergeCell ref="AUF3:AUH3"/>
    <mergeCell ref="AUI3:AUK3"/>
    <mergeCell ref="AUL3:AUN3"/>
    <mergeCell ref="AUO3:AUQ3"/>
    <mergeCell ref="AUR3:AUT3"/>
    <mergeCell ref="ATK3:ATM3"/>
    <mergeCell ref="ATN3:ATP3"/>
    <mergeCell ref="ATQ3:ATS3"/>
    <mergeCell ref="ATT3:ATV3"/>
    <mergeCell ref="ATW3:ATY3"/>
    <mergeCell ref="ATZ3:AUB3"/>
    <mergeCell ref="ASS3:ASU3"/>
    <mergeCell ref="ASV3:ASX3"/>
    <mergeCell ref="ASY3:ATA3"/>
    <mergeCell ref="ATB3:ATD3"/>
    <mergeCell ref="ATE3:ATG3"/>
    <mergeCell ref="ATH3:ATJ3"/>
    <mergeCell ref="ASA3:ASC3"/>
    <mergeCell ref="ASD3:ASF3"/>
    <mergeCell ref="ASG3:ASI3"/>
    <mergeCell ref="ASJ3:ASL3"/>
    <mergeCell ref="ASM3:ASO3"/>
    <mergeCell ref="ASP3:ASR3"/>
    <mergeCell ref="ARI3:ARK3"/>
    <mergeCell ref="ARL3:ARN3"/>
    <mergeCell ref="ARO3:ARQ3"/>
    <mergeCell ref="ARR3:ART3"/>
    <mergeCell ref="ARU3:ARW3"/>
    <mergeCell ref="ARX3:ARZ3"/>
    <mergeCell ref="AQQ3:AQS3"/>
    <mergeCell ref="AQT3:AQV3"/>
    <mergeCell ref="AQW3:AQY3"/>
    <mergeCell ref="AQZ3:ARB3"/>
    <mergeCell ref="ARC3:ARE3"/>
    <mergeCell ref="ARF3:ARH3"/>
    <mergeCell ref="APY3:AQA3"/>
    <mergeCell ref="AQB3:AQD3"/>
    <mergeCell ref="AQE3:AQG3"/>
    <mergeCell ref="AQH3:AQJ3"/>
    <mergeCell ref="AQK3:AQM3"/>
    <mergeCell ref="AQN3:AQP3"/>
    <mergeCell ref="APG3:API3"/>
    <mergeCell ref="APJ3:APL3"/>
    <mergeCell ref="APM3:APO3"/>
    <mergeCell ref="APP3:APR3"/>
    <mergeCell ref="APS3:APU3"/>
    <mergeCell ref="APV3:APX3"/>
    <mergeCell ref="AOO3:AOQ3"/>
    <mergeCell ref="AOR3:AOT3"/>
    <mergeCell ref="AOU3:AOW3"/>
    <mergeCell ref="AOX3:AOZ3"/>
    <mergeCell ref="APA3:APC3"/>
    <mergeCell ref="APD3:APF3"/>
    <mergeCell ref="ANW3:ANY3"/>
    <mergeCell ref="ANZ3:AOB3"/>
    <mergeCell ref="AOC3:AOE3"/>
    <mergeCell ref="AOF3:AOH3"/>
    <mergeCell ref="AOI3:AOK3"/>
    <mergeCell ref="AOL3:AON3"/>
    <mergeCell ref="ANE3:ANG3"/>
    <mergeCell ref="ANH3:ANJ3"/>
    <mergeCell ref="ANK3:ANM3"/>
    <mergeCell ref="ANN3:ANP3"/>
    <mergeCell ref="ANQ3:ANS3"/>
    <mergeCell ref="ANT3:ANV3"/>
    <mergeCell ref="AMM3:AMO3"/>
    <mergeCell ref="AMP3:AMR3"/>
    <mergeCell ref="AMS3:AMU3"/>
    <mergeCell ref="AMV3:AMX3"/>
    <mergeCell ref="AMY3:ANA3"/>
    <mergeCell ref="ANB3:AND3"/>
    <mergeCell ref="ALU3:ALW3"/>
    <mergeCell ref="ALX3:ALZ3"/>
    <mergeCell ref="AMA3:AMC3"/>
    <mergeCell ref="AMD3:AMF3"/>
    <mergeCell ref="AMG3:AMI3"/>
    <mergeCell ref="AMJ3:AML3"/>
    <mergeCell ref="ALC3:ALE3"/>
    <mergeCell ref="ALF3:ALH3"/>
    <mergeCell ref="ALI3:ALK3"/>
    <mergeCell ref="ALL3:ALN3"/>
    <mergeCell ref="ALO3:ALQ3"/>
    <mergeCell ref="ALR3:ALT3"/>
    <mergeCell ref="AKK3:AKM3"/>
    <mergeCell ref="AKN3:AKP3"/>
    <mergeCell ref="AKQ3:AKS3"/>
    <mergeCell ref="AKT3:AKV3"/>
    <mergeCell ref="AKW3:AKY3"/>
    <mergeCell ref="AKZ3:ALB3"/>
    <mergeCell ref="AJS3:AJU3"/>
    <mergeCell ref="AJV3:AJX3"/>
    <mergeCell ref="AJY3:AKA3"/>
    <mergeCell ref="AKB3:AKD3"/>
    <mergeCell ref="AKE3:AKG3"/>
    <mergeCell ref="AKH3:AKJ3"/>
    <mergeCell ref="AJA3:AJC3"/>
    <mergeCell ref="AJD3:AJF3"/>
    <mergeCell ref="AJG3:AJI3"/>
    <mergeCell ref="AJJ3:AJL3"/>
    <mergeCell ref="AJM3:AJO3"/>
    <mergeCell ref="AJP3:AJR3"/>
    <mergeCell ref="AII3:AIK3"/>
    <mergeCell ref="AIL3:AIN3"/>
    <mergeCell ref="AIO3:AIQ3"/>
    <mergeCell ref="AIR3:AIT3"/>
    <mergeCell ref="AIU3:AIW3"/>
    <mergeCell ref="AIX3:AIZ3"/>
    <mergeCell ref="AHQ3:AHS3"/>
    <mergeCell ref="AHT3:AHV3"/>
    <mergeCell ref="AHW3:AHY3"/>
    <mergeCell ref="AHZ3:AIB3"/>
    <mergeCell ref="AIC3:AIE3"/>
    <mergeCell ref="AIF3:AIH3"/>
    <mergeCell ref="AGY3:AHA3"/>
    <mergeCell ref="AHB3:AHD3"/>
    <mergeCell ref="AHE3:AHG3"/>
    <mergeCell ref="AHH3:AHJ3"/>
    <mergeCell ref="AHK3:AHM3"/>
    <mergeCell ref="AHN3:AHP3"/>
    <mergeCell ref="AGG3:AGI3"/>
    <mergeCell ref="AGJ3:AGL3"/>
    <mergeCell ref="AGM3:AGO3"/>
    <mergeCell ref="AGP3:AGR3"/>
    <mergeCell ref="AGS3:AGU3"/>
    <mergeCell ref="AGV3:AGX3"/>
    <mergeCell ref="AFO3:AFQ3"/>
    <mergeCell ref="AFR3:AFT3"/>
    <mergeCell ref="AFU3:AFW3"/>
    <mergeCell ref="AFX3:AFZ3"/>
    <mergeCell ref="AGA3:AGC3"/>
    <mergeCell ref="AGD3:AGF3"/>
    <mergeCell ref="AEW3:AEY3"/>
    <mergeCell ref="AEZ3:AFB3"/>
    <mergeCell ref="AFC3:AFE3"/>
    <mergeCell ref="AFF3:AFH3"/>
    <mergeCell ref="AFI3:AFK3"/>
    <mergeCell ref="AFL3:AFN3"/>
    <mergeCell ref="AEE3:AEG3"/>
    <mergeCell ref="AEH3:AEJ3"/>
    <mergeCell ref="AEK3:AEM3"/>
    <mergeCell ref="AEN3:AEP3"/>
    <mergeCell ref="AEQ3:AES3"/>
    <mergeCell ref="AET3:AEV3"/>
    <mergeCell ref="ADM3:ADO3"/>
    <mergeCell ref="ADP3:ADR3"/>
    <mergeCell ref="ADS3:ADU3"/>
    <mergeCell ref="ADV3:ADX3"/>
    <mergeCell ref="ADY3:AEA3"/>
    <mergeCell ref="AEB3:AED3"/>
    <mergeCell ref="ACU3:ACW3"/>
    <mergeCell ref="ACX3:ACZ3"/>
    <mergeCell ref="ADA3:ADC3"/>
    <mergeCell ref="ADD3:ADF3"/>
    <mergeCell ref="ADG3:ADI3"/>
    <mergeCell ref="ADJ3:ADL3"/>
    <mergeCell ref="ACC3:ACE3"/>
    <mergeCell ref="ACF3:ACH3"/>
    <mergeCell ref="ACI3:ACK3"/>
    <mergeCell ref="ACL3:ACN3"/>
    <mergeCell ref="ACO3:ACQ3"/>
    <mergeCell ref="ACR3:ACT3"/>
    <mergeCell ref="ABK3:ABM3"/>
    <mergeCell ref="ABN3:ABP3"/>
    <mergeCell ref="ABQ3:ABS3"/>
    <mergeCell ref="ABT3:ABV3"/>
    <mergeCell ref="ABW3:ABY3"/>
    <mergeCell ref="ABZ3:ACB3"/>
    <mergeCell ref="AAS3:AAU3"/>
    <mergeCell ref="AAV3:AAX3"/>
    <mergeCell ref="AAY3:ABA3"/>
    <mergeCell ref="ABB3:ABD3"/>
    <mergeCell ref="ABE3:ABG3"/>
    <mergeCell ref="ABH3:ABJ3"/>
    <mergeCell ref="AAA3:AAC3"/>
    <mergeCell ref="AAD3:AAF3"/>
    <mergeCell ref="AAG3:AAI3"/>
    <mergeCell ref="AAJ3:AAL3"/>
    <mergeCell ref="AAM3:AAO3"/>
    <mergeCell ref="AAP3:AAR3"/>
    <mergeCell ref="ZI3:ZK3"/>
    <mergeCell ref="ZL3:ZN3"/>
    <mergeCell ref="ZO3:ZQ3"/>
    <mergeCell ref="ZR3:ZT3"/>
    <mergeCell ref="ZU3:ZW3"/>
    <mergeCell ref="ZX3:ZZ3"/>
    <mergeCell ref="YQ3:YS3"/>
    <mergeCell ref="YT3:YV3"/>
    <mergeCell ref="YW3:YY3"/>
    <mergeCell ref="YZ3:ZB3"/>
    <mergeCell ref="ZC3:ZE3"/>
    <mergeCell ref="ZF3:ZH3"/>
    <mergeCell ref="XY3:YA3"/>
    <mergeCell ref="YB3:YD3"/>
    <mergeCell ref="YE3:YG3"/>
    <mergeCell ref="YH3:YJ3"/>
    <mergeCell ref="YK3:YM3"/>
    <mergeCell ref="YN3:YP3"/>
    <mergeCell ref="XG3:XI3"/>
    <mergeCell ref="XJ3:XL3"/>
    <mergeCell ref="XM3:XO3"/>
    <mergeCell ref="XP3:XR3"/>
    <mergeCell ref="XS3:XU3"/>
    <mergeCell ref="XV3:XX3"/>
    <mergeCell ref="WO3:WQ3"/>
    <mergeCell ref="WR3:WT3"/>
    <mergeCell ref="WU3:WW3"/>
    <mergeCell ref="WX3:WZ3"/>
    <mergeCell ref="XA3:XC3"/>
    <mergeCell ref="XD3:XF3"/>
    <mergeCell ref="VW3:VY3"/>
    <mergeCell ref="VZ3:WB3"/>
    <mergeCell ref="WC3:WE3"/>
    <mergeCell ref="WF3:WH3"/>
    <mergeCell ref="WI3:WK3"/>
    <mergeCell ref="WL3:WN3"/>
    <mergeCell ref="VE3:VG3"/>
    <mergeCell ref="VH3:VJ3"/>
    <mergeCell ref="VK3:VM3"/>
    <mergeCell ref="VN3:VP3"/>
    <mergeCell ref="VQ3:VS3"/>
    <mergeCell ref="VT3:VV3"/>
    <mergeCell ref="UM3:UO3"/>
    <mergeCell ref="UP3:UR3"/>
    <mergeCell ref="US3:UU3"/>
    <mergeCell ref="UV3:UX3"/>
    <mergeCell ref="UY3:VA3"/>
    <mergeCell ref="VB3:VD3"/>
    <mergeCell ref="TU3:TW3"/>
    <mergeCell ref="TX3:TZ3"/>
    <mergeCell ref="UA3:UC3"/>
    <mergeCell ref="UD3:UF3"/>
    <mergeCell ref="UG3:UI3"/>
    <mergeCell ref="UJ3:UL3"/>
    <mergeCell ref="TC3:TE3"/>
    <mergeCell ref="TF3:TH3"/>
    <mergeCell ref="TI3:TK3"/>
    <mergeCell ref="TL3:TN3"/>
    <mergeCell ref="TO3:TQ3"/>
    <mergeCell ref="TR3:TT3"/>
    <mergeCell ref="SK3:SM3"/>
    <mergeCell ref="SN3:SP3"/>
    <mergeCell ref="SQ3:SS3"/>
    <mergeCell ref="ST3:SV3"/>
    <mergeCell ref="SW3:SY3"/>
    <mergeCell ref="SZ3:TB3"/>
    <mergeCell ref="RS3:RU3"/>
    <mergeCell ref="RV3:RX3"/>
    <mergeCell ref="RY3:SA3"/>
    <mergeCell ref="SB3:SD3"/>
    <mergeCell ref="SE3:SG3"/>
    <mergeCell ref="SH3:SJ3"/>
    <mergeCell ref="RA3:RC3"/>
    <mergeCell ref="RD3:RF3"/>
    <mergeCell ref="RG3:RI3"/>
    <mergeCell ref="RJ3:RL3"/>
    <mergeCell ref="RM3:RO3"/>
    <mergeCell ref="RP3:RR3"/>
    <mergeCell ref="QI3:QK3"/>
    <mergeCell ref="QL3:QN3"/>
    <mergeCell ref="QO3:QQ3"/>
    <mergeCell ref="QR3:QT3"/>
    <mergeCell ref="QU3:QW3"/>
    <mergeCell ref="QX3:QZ3"/>
    <mergeCell ref="PQ3:PS3"/>
    <mergeCell ref="PT3:PV3"/>
    <mergeCell ref="PW3:PY3"/>
    <mergeCell ref="PZ3:QB3"/>
    <mergeCell ref="QC3:QE3"/>
    <mergeCell ref="QF3:QH3"/>
    <mergeCell ref="OY3:PA3"/>
    <mergeCell ref="PB3:PD3"/>
    <mergeCell ref="PE3:PG3"/>
    <mergeCell ref="PH3:PJ3"/>
    <mergeCell ref="PK3:PM3"/>
    <mergeCell ref="PN3:PP3"/>
    <mergeCell ref="OG3:OI3"/>
    <mergeCell ref="OJ3:OL3"/>
    <mergeCell ref="OM3:OO3"/>
    <mergeCell ref="OP3:OR3"/>
    <mergeCell ref="OS3:OU3"/>
    <mergeCell ref="OV3:OX3"/>
    <mergeCell ref="NO3:NQ3"/>
    <mergeCell ref="NR3:NT3"/>
    <mergeCell ref="NU3:NW3"/>
    <mergeCell ref="NX3:NZ3"/>
    <mergeCell ref="OA3:OC3"/>
    <mergeCell ref="OD3:OF3"/>
    <mergeCell ref="MW3:MY3"/>
    <mergeCell ref="MZ3:NB3"/>
    <mergeCell ref="NC3:NE3"/>
    <mergeCell ref="NF3:NH3"/>
    <mergeCell ref="NI3:NK3"/>
    <mergeCell ref="NL3:NN3"/>
    <mergeCell ref="ME3:MG3"/>
    <mergeCell ref="MH3:MJ3"/>
    <mergeCell ref="MK3:MM3"/>
    <mergeCell ref="MN3:MP3"/>
    <mergeCell ref="MQ3:MS3"/>
    <mergeCell ref="MT3:MV3"/>
    <mergeCell ref="LM3:LO3"/>
    <mergeCell ref="LP3:LR3"/>
    <mergeCell ref="LS3:LU3"/>
    <mergeCell ref="LV3:LX3"/>
    <mergeCell ref="LY3:MA3"/>
    <mergeCell ref="MB3:MD3"/>
    <mergeCell ref="KU3:KW3"/>
    <mergeCell ref="KX3:KZ3"/>
    <mergeCell ref="LA3:LC3"/>
    <mergeCell ref="LD3:LF3"/>
    <mergeCell ref="LG3:LI3"/>
    <mergeCell ref="LJ3:LL3"/>
    <mergeCell ref="KC3:KE3"/>
    <mergeCell ref="KF3:KH3"/>
    <mergeCell ref="KI3:KK3"/>
    <mergeCell ref="KL3:KN3"/>
    <mergeCell ref="KO3:KQ3"/>
    <mergeCell ref="KR3:KT3"/>
    <mergeCell ref="JK3:JM3"/>
    <mergeCell ref="JN3:JP3"/>
    <mergeCell ref="JQ3:JS3"/>
    <mergeCell ref="JT3:JV3"/>
    <mergeCell ref="JW3:JY3"/>
    <mergeCell ref="JZ3:KB3"/>
    <mergeCell ref="IS3:IU3"/>
    <mergeCell ref="IV3:IX3"/>
    <mergeCell ref="IY3:JA3"/>
    <mergeCell ref="JB3:JD3"/>
    <mergeCell ref="JE3:JG3"/>
    <mergeCell ref="JH3:JJ3"/>
    <mergeCell ref="IA3:IC3"/>
    <mergeCell ref="ID3:IF3"/>
    <mergeCell ref="IG3:II3"/>
    <mergeCell ref="IJ3:IL3"/>
    <mergeCell ref="IM3:IO3"/>
    <mergeCell ref="IP3:IR3"/>
    <mergeCell ref="HI3:HK3"/>
    <mergeCell ref="HL3:HN3"/>
    <mergeCell ref="HO3:HQ3"/>
    <mergeCell ref="HR3:HT3"/>
    <mergeCell ref="HU3:HW3"/>
    <mergeCell ref="HX3:HZ3"/>
    <mergeCell ref="GQ3:GS3"/>
    <mergeCell ref="GT3:GV3"/>
    <mergeCell ref="GW3:GY3"/>
    <mergeCell ref="GZ3:HB3"/>
    <mergeCell ref="HC3:HE3"/>
    <mergeCell ref="HF3:HH3"/>
    <mergeCell ref="FY3:GA3"/>
    <mergeCell ref="GB3:GD3"/>
    <mergeCell ref="GE3:GG3"/>
    <mergeCell ref="GH3:GJ3"/>
    <mergeCell ref="GK3:GM3"/>
    <mergeCell ref="GN3:GP3"/>
    <mergeCell ref="FG3:FI3"/>
    <mergeCell ref="FJ3:FL3"/>
    <mergeCell ref="FM3:FO3"/>
    <mergeCell ref="FP3:FR3"/>
    <mergeCell ref="FS3:FU3"/>
    <mergeCell ref="FV3:FX3"/>
    <mergeCell ref="EO3:EQ3"/>
    <mergeCell ref="ER3:ET3"/>
    <mergeCell ref="EU3:EW3"/>
    <mergeCell ref="EX3:EZ3"/>
    <mergeCell ref="FA3:FC3"/>
    <mergeCell ref="FD3:FF3"/>
    <mergeCell ref="DW3:DY3"/>
    <mergeCell ref="DZ3:EB3"/>
    <mergeCell ref="EC3:EE3"/>
    <mergeCell ref="EF3:EH3"/>
    <mergeCell ref="EI3:EK3"/>
    <mergeCell ref="EL3:EN3"/>
    <mergeCell ref="DE3:DG3"/>
    <mergeCell ref="DH3:DJ3"/>
    <mergeCell ref="DK3:DM3"/>
    <mergeCell ref="DN3:DP3"/>
    <mergeCell ref="DQ3:DS3"/>
    <mergeCell ref="DT3:DV3"/>
    <mergeCell ref="CM3:CO3"/>
    <mergeCell ref="CP3:CR3"/>
    <mergeCell ref="CS3:CU3"/>
    <mergeCell ref="CV3:CX3"/>
    <mergeCell ref="CY3:DA3"/>
    <mergeCell ref="DB3:DD3"/>
    <mergeCell ref="BU3:BW3"/>
    <mergeCell ref="BX3:BZ3"/>
    <mergeCell ref="CA3:CC3"/>
    <mergeCell ref="CD3:CF3"/>
    <mergeCell ref="CG3:CI3"/>
    <mergeCell ref="CJ3:CL3"/>
    <mergeCell ref="J3:L3"/>
    <mergeCell ref="M3:O3"/>
    <mergeCell ref="P3:R3"/>
    <mergeCell ref="BC3:BE3"/>
    <mergeCell ref="BF3:BH3"/>
    <mergeCell ref="BI3:BK3"/>
    <mergeCell ref="BL3:BN3"/>
    <mergeCell ref="BO3:BQ3"/>
    <mergeCell ref="BR3:BT3"/>
    <mergeCell ref="AK3:AM3"/>
    <mergeCell ref="AN3:AP3"/>
    <mergeCell ref="AQ3:AS3"/>
    <mergeCell ref="AT3:AV3"/>
    <mergeCell ref="AW3:AY3"/>
    <mergeCell ref="AZ3:BB3"/>
    <mergeCell ref="S3:U3"/>
    <mergeCell ref="V3:X3"/>
    <mergeCell ref="Y3:AA3"/>
    <mergeCell ref="AB3:AD3"/>
    <mergeCell ref="AE3:AG3"/>
    <mergeCell ref="AH3:AJ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1"/>
  <dimension ref="A1:D23"/>
  <sheetViews>
    <sheetView showGridLines="0" zoomScaleNormal="100" workbookViewId="0">
      <selection activeCell="C1" sqref="C1"/>
    </sheetView>
  </sheetViews>
  <sheetFormatPr defaultColWidth="54.42578125" defaultRowHeight="37.5" customHeight="1" x14ac:dyDescent="0.3"/>
  <cols>
    <col min="1" max="1" width="14" customWidth="1"/>
    <col min="2" max="2" width="5.7109375" customWidth="1"/>
    <col min="4" max="4" width="88.5703125" bestFit="1" customWidth="1"/>
  </cols>
  <sheetData>
    <row r="1" spans="1:4" ht="16.5" customHeight="1" x14ac:dyDescent="0.3">
      <c r="A1" s="343"/>
    </row>
    <row r="2" spans="1:4" ht="13.5" customHeight="1" x14ac:dyDescent="0.3"/>
    <row r="3" spans="1:4" ht="37.5" customHeight="1" thickBot="1" x14ac:dyDescent="0.35">
      <c r="B3" s="623" t="s">
        <v>548</v>
      </c>
      <c r="C3" s="623"/>
      <c r="D3" s="623"/>
    </row>
    <row r="4" spans="1:4" ht="47.25" customHeight="1" thickBot="1" x14ac:dyDescent="0.35">
      <c r="B4" s="491" t="s">
        <v>513</v>
      </c>
      <c r="C4" s="428" t="s">
        <v>324</v>
      </c>
      <c r="D4" s="429" t="s">
        <v>553</v>
      </c>
    </row>
    <row r="5" spans="1:4" ht="44.25" customHeight="1" thickBot="1" x14ac:dyDescent="0.35">
      <c r="B5" s="492">
        <v>1</v>
      </c>
      <c r="C5" s="624" t="s">
        <v>554</v>
      </c>
      <c r="D5" s="624"/>
    </row>
    <row r="6" spans="1:4" ht="83.25" customHeight="1" thickBot="1" x14ac:dyDescent="0.35">
      <c r="B6" s="492">
        <v>1</v>
      </c>
      <c r="C6" s="430" t="s">
        <v>586</v>
      </c>
      <c r="D6" s="433" t="s">
        <v>555</v>
      </c>
    </row>
    <row r="7" spans="1:4" ht="87.75" customHeight="1" thickBot="1" x14ac:dyDescent="0.35">
      <c r="B7" s="437">
        <v>1</v>
      </c>
      <c r="C7" s="431" t="s">
        <v>556</v>
      </c>
      <c r="D7" s="431" t="s">
        <v>557</v>
      </c>
    </row>
    <row r="8" spans="1:4" ht="45" customHeight="1" thickBot="1" x14ac:dyDescent="0.35">
      <c r="B8" s="492">
        <v>2</v>
      </c>
      <c r="C8" s="625" t="s">
        <v>558</v>
      </c>
      <c r="D8" s="625"/>
    </row>
    <row r="9" spans="1:4" ht="96.75" customHeight="1" thickBot="1" x14ac:dyDescent="0.35">
      <c r="B9" s="492">
        <v>2</v>
      </c>
      <c r="C9" s="430" t="s">
        <v>587</v>
      </c>
      <c r="D9" s="430" t="s">
        <v>559</v>
      </c>
    </row>
    <row r="10" spans="1:4" ht="100.5" customHeight="1" thickBot="1" x14ac:dyDescent="0.35">
      <c r="B10" s="492">
        <v>2</v>
      </c>
      <c r="C10" s="428" t="s">
        <v>588</v>
      </c>
      <c r="D10" s="428" t="s">
        <v>560</v>
      </c>
    </row>
    <row r="11" spans="1:4" ht="75" customHeight="1" thickBot="1" x14ac:dyDescent="0.35">
      <c r="B11" s="460">
        <v>2</v>
      </c>
      <c r="C11" s="463" t="s">
        <v>589</v>
      </c>
      <c r="D11" s="463" t="s">
        <v>574</v>
      </c>
    </row>
    <row r="12" spans="1:4" ht="68.25" thickBot="1" x14ac:dyDescent="0.35">
      <c r="B12" s="460">
        <v>2</v>
      </c>
      <c r="C12" s="463" t="s">
        <v>584</v>
      </c>
      <c r="D12" s="463" t="s">
        <v>561</v>
      </c>
    </row>
    <row r="13" spans="1:4" ht="150" customHeight="1" thickBot="1" x14ac:dyDescent="0.35">
      <c r="B13" s="460">
        <v>2</v>
      </c>
      <c r="C13" s="463" t="s">
        <v>562</v>
      </c>
      <c r="D13" s="430" t="s">
        <v>563</v>
      </c>
    </row>
    <row r="14" spans="1:4" ht="126.75" customHeight="1" thickBot="1" x14ac:dyDescent="0.35">
      <c r="B14" s="460">
        <v>2</v>
      </c>
      <c r="C14" s="430" t="s">
        <v>585</v>
      </c>
      <c r="D14" s="430" t="s">
        <v>564</v>
      </c>
    </row>
    <row r="15" spans="1:4" ht="45" customHeight="1" thickBot="1" x14ac:dyDescent="0.35">
      <c r="B15" s="432">
        <v>3</v>
      </c>
      <c r="C15" s="622" t="s">
        <v>565</v>
      </c>
      <c r="D15" s="622"/>
    </row>
    <row r="16" spans="1:4" ht="62.25" customHeight="1" thickBot="1" x14ac:dyDescent="0.35">
      <c r="B16" s="492">
        <v>3</v>
      </c>
      <c r="C16" s="430" t="s">
        <v>590</v>
      </c>
      <c r="D16" s="430" t="s">
        <v>566</v>
      </c>
    </row>
    <row r="17" spans="2:4" ht="86.25" customHeight="1" thickBot="1" x14ac:dyDescent="0.35">
      <c r="B17" s="492">
        <v>3</v>
      </c>
      <c r="C17" s="430" t="s">
        <v>591</v>
      </c>
      <c r="D17" s="430" t="s">
        <v>567</v>
      </c>
    </row>
    <row r="18" spans="2:4" ht="218.25" customHeight="1" thickBot="1" x14ac:dyDescent="0.35">
      <c r="B18" s="492">
        <v>3</v>
      </c>
      <c r="C18" s="430" t="s">
        <v>592</v>
      </c>
      <c r="D18" s="434" t="s">
        <v>568</v>
      </c>
    </row>
    <row r="19" spans="2:4" ht="88.5" customHeight="1" thickBot="1" x14ac:dyDescent="0.35">
      <c r="B19" s="492">
        <v>3</v>
      </c>
      <c r="C19" s="430" t="s">
        <v>593</v>
      </c>
      <c r="D19" s="434" t="s">
        <v>569</v>
      </c>
    </row>
    <row r="20" spans="2:4" ht="102.75" customHeight="1" thickBot="1" x14ac:dyDescent="0.35">
      <c r="B20" s="492">
        <v>3</v>
      </c>
      <c r="C20" s="430" t="s">
        <v>581</v>
      </c>
      <c r="D20" s="434" t="s">
        <v>582</v>
      </c>
    </row>
    <row r="21" spans="2:4" ht="45" customHeight="1" thickBot="1" x14ac:dyDescent="0.35">
      <c r="B21" s="492">
        <v>4</v>
      </c>
      <c r="C21" s="622" t="s">
        <v>570</v>
      </c>
      <c r="D21" s="622"/>
    </row>
    <row r="22" spans="2:4" ht="99" customHeight="1" thickBot="1" x14ac:dyDescent="0.35">
      <c r="B22" s="492">
        <v>4</v>
      </c>
      <c r="C22" s="430" t="s">
        <v>594</v>
      </c>
      <c r="D22" s="493" t="s">
        <v>571</v>
      </c>
    </row>
    <row r="23" spans="2:4" ht="88.5" customHeight="1" thickBot="1" x14ac:dyDescent="0.35">
      <c r="B23" s="492">
        <v>4</v>
      </c>
      <c r="C23" s="494" t="s">
        <v>572</v>
      </c>
      <c r="D23" s="430" t="s">
        <v>573</v>
      </c>
    </row>
  </sheetData>
  <mergeCells count="5">
    <mergeCell ref="C15:D15"/>
    <mergeCell ref="C21:D21"/>
    <mergeCell ref="B3:D3"/>
    <mergeCell ref="C5:D5"/>
    <mergeCell ref="C8:D8"/>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2"/>
  <dimension ref="A1:D38"/>
  <sheetViews>
    <sheetView showGridLines="0" workbookViewId="0">
      <selection activeCell="E6" sqref="E6"/>
    </sheetView>
  </sheetViews>
  <sheetFormatPr defaultColWidth="50.28515625" defaultRowHeight="16.5" x14ac:dyDescent="0.3"/>
  <cols>
    <col min="1" max="1" width="7.7109375" customWidth="1"/>
    <col min="2" max="2" width="35.7109375" customWidth="1"/>
    <col min="3" max="3" width="27.7109375" customWidth="1"/>
    <col min="4" max="4" width="61.42578125" customWidth="1"/>
  </cols>
  <sheetData>
    <row r="1" spans="1:4" x14ac:dyDescent="0.3">
      <c r="A1" s="343"/>
    </row>
    <row r="3" spans="1:4" ht="17.25" thickBot="1" x14ac:dyDescent="0.35">
      <c r="B3" s="627" t="s">
        <v>322</v>
      </c>
      <c r="C3" s="627"/>
      <c r="D3" s="627"/>
    </row>
    <row r="4" spans="1:4" ht="17.25" thickBot="1" x14ac:dyDescent="0.35">
      <c r="B4" s="491" t="s">
        <v>323</v>
      </c>
      <c r="C4" s="435" t="s">
        <v>324</v>
      </c>
      <c r="D4" s="435" t="s">
        <v>575</v>
      </c>
    </row>
    <row r="5" spans="1:4" ht="207.75" customHeight="1" thickBot="1" x14ac:dyDescent="0.35">
      <c r="B5" s="628" t="s">
        <v>325</v>
      </c>
      <c r="C5" s="430" t="s">
        <v>562</v>
      </c>
      <c r="D5" s="430" t="s">
        <v>563</v>
      </c>
    </row>
    <row r="6" spans="1:4" ht="162.75" thickBot="1" x14ac:dyDescent="0.35">
      <c r="B6" s="628"/>
      <c r="C6" s="430" t="s">
        <v>585</v>
      </c>
      <c r="D6" s="430" t="s">
        <v>564</v>
      </c>
    </row>
    <row r="7" spans="1:4" ht="99.75" customHeight="1" thickBot="1" x14ac:dyDescent="0.35">
      <c r="B7" s="628"/>
      <c r="C7" s="463" t="s">
        <v>584</v>
      </c>
      <c r="D7" s="430" t="s">
        <v>561</v>
      </c>
    </row>
    <row r="8" spans="1:4" ht="60.75" customHeight="1" thickBot="1" x14ac:dyDescent="0.35">
      <c r="B8" s="491" t="s">
        <v>326</v>
      </c>
      <c r="C8" s="429" t="s">
        <v>534</v>
      </c>
      <c r="D8" s="495" t="s">
        <v>576</v>
      </c>
    </row>
    <row r="9" spans="1:4" ht="98.25" customHeight="1" thickBot="1" x14ac:dyDescent="0.35">
      <c r="B9" s="490" t="s">
        <v>328</v>
      </c>
      <c r="C9" s="430" t="s">
        <v>581</v>
      </c>
      <c r="D9" s="495" t="s">
        <v>583</v>
      </c>
    </row>
    <row r="10" spans="1:4" ht="108.75" thickBot="1" x14ac:dyDescent="0.35">
      <c r="B10" s="626" t="s">
        <v>286</v>
      </c>
      <c r="C10" s="429" t="s">
        <v>549</v>
      </c>
      <c r="D10" s="436" t="s">
        <v>577</v>
      </c>
    </row>
    <row r="11" spans="1:4" ht="135.75" thickBot="1" x14ac:dyDescent="0.35">
      <c r="B11" s="626"/>
      <c r="C11" s="429" t="s">
        <v>595</v>
      </c>
      <c r="D11" s="436" t="s">
        <v>578</v>
      </c>
    </row>
    <row r="12" spans="1:4" ht="107.25" customHeight="1" thickBot="1" x14ac:dyDescent="0.35">
      <c r="B12" s="626"/>
      <c r="C12" s="430" t="s">
        <v>550</v>
      </c>
      <c r="D12" s="429" t="s">
        <v>579</v>
      </c>
    </row>
    <row r="13" spans="1:4" ht="89.25" customHeight="1" thickBot="1" x14ac:dyDescent="0.35">
      <c r="B13" s="492" t="s">
        <v>329</v>
      </c>
      <c r="C13" s="428" t="s">
        <v>533</v>
      </c>
      <c r="D13" s="428" t="s">
        <v>580</v>
      </c>
    </row>
    <row r="14" spans="1:4" ht="222.75" customHeight="1" x14ac:dyDescent="0.3">
      <c r="B14" s="124"/>
      <c r="C14" s="124"/>
      <c r="D14" s="124"/>
    </row>
    <row r="15" spans="1:4" x14ac:dyDescent="0.3">
      <c r="B15" s="124"/>
      <c r="C15" s="124"/>
      <c r="D15" s="124"/>
    </row>
    <row r="16" spans="1:4" x14ac:dyDescent="0.3">
      <c r="B16" s="124"/>
      <c r="C16" s="124"/>
      <c r="D16" s="124"/>
    </row>
    <row r="17" spans="2:4" x14ac:dyDescent="0.3">
      <c r="B17" s="124"/>
      <c r="C17" s="124"/>
      <c r="D17" s="124"/>
    </row>
    <row r="18" spans="2:4" x14ac:dyDescent="0.3">
      <c r="B18" s="124"/>
      <c r="C18" s="124"/>
      <c r="D18" s="124"/>
    </row>
    <row r="19" spans="2:4" x14ac:dyDescent="0.3">
      <c r="B19" s="124"/>
      <c r="C19" s="124"/>
      <c r="D19" s="124"/>
    </row>
    <row r="20" spans="2:4" x14ac:dyDescent="0.3">
      <c r="B20" s="124"/>
      <c r="C20" s="124"/>
      <c r="D20" s="124"/>
    </row>
    <row r="21" spans="2:4" x14ac:dyDescent="0.3">
      <c r="B21" s="124"/>
      <c r="C21" s="124"/>
      <c r="D21" s="124"/>
    </row>
    <row r="22" spans="2:4" x14ac:dyDescent="0.3">
      <c r="B22" s="124"/>
      <c r="C22" s="124"/>
      <c r="D22" s="124"/>
    </row>
    <row r="23" spans="2:4" x14ac:dyDescent="0.3">
      <c r="B23" s="124"/>
      <c r="C23" s="124"/>
      <c r="D23" s="124"/>
    </row>
    <row r="24" spans="2:4" x14ac:dyDescent="0.3">
      <c r="B24" s="124"/>
      <c r="C24" s="124"/>
      <c r="D24" s="124"/>
    </row>
    <row r="25" spans="2:4" x14ac:dyDescent="0.3">
      <c r="B25" s="124"/>
      <c r="C25" s="124"/>
      <c r="D25" s="124"/>
    </row>
    <row r="26" spans="2:4" x14ac:dyDescent="0.3">
      <c r="B26" s="124"/>
      <c r="C26" s="124"/>
      <c r="D26" s="124"/>
    </row>
    <row r="27" spans="2:4" x14ac:dyDescent="0.3">
      <c r="B27" s="124"/>
      <c r="C27" s="124"/>
      <c r="D27" s="124"/>
    </row>
    <row r="28" spans="2:4" x14ac:dyDescent="0.3">
      <c r="B28" s="124"/>
      <c r="C28" s="124"/>
      <c r="D28" s="124"/>
    </row>
    <row r="29" spans="2:4" x14ac:dyDescent="0.3">
      <c r="B29" s="124"/>
      <c r="C29" s="124"/>
      <c r="D29" s="124"/>
    </row>
    <row r="30" spans="2:4" x14ac:dyDescent="0.3">
      <c r="B30" s="124"/>
      <c r="C30" s="124"/>
      <c r="D30" s="124"/>
    </row>
    <row r="31" spans="2:4" x14ac:dyDescent="0.3">
      <c r="B31" s="124"/>
      <c r="C31" s="124"/>
      <c r="D31" s="124"/>
    </row>
    <row r="32" spans="2:4" x14ac:dyDescent="0.3">
      <c r="B32" s="124"/>
      <c r="C32" s="124"/>
      <c r="D32" s="124"/>
    </row>
    <row r="33" spans="2:4" x14ac:dyDescent="0.3">
      <c r="B33" s="124"/>
      <c r="C33" s="124"/>
      <c r="D33" s="124"/>
    </row>
    <row r="34" spans="2:4" x14ac:dyDescent="0.3">
      <c r="B34" s="124"/>
      <c r="C34" s="124"/>
      <c r="D34" s="124"/>
    </row>
    <row r="35" spans="2:4" x14ac:dyDescent="0.3">
      <c r="B35" s="124"/>
      <c r="C35" s="124"/>
      <c r="D35" s="124"/>
    </row>
    <row r="36" spans="2:4" x14ac:dyDescent="0.3">
      <c r="B36" s="124"/>
      <c r="C36" s="124"/>
      <c r="D36" s="124"/>
    </row>
    <row r="37" spans="2:4" x14ac:dyDescent="0.3">
      <c r="B37" s="124"/>
      <c r="C37" s="124"/>
      <c r="D37" s="124"/>
    </row>
    <row r="38" spans="2:4" x14ac:dyDescent="0.3">
      <c r="B38" s="124"/>
      <c r="C38" s="124"/>
      <c r="D38" s="124"/>
    </row>
  </sheetData>
  <mergeCells count="3">
    <mergeCell ref="B10:B12"/>
    <mergeCell ref="B3:D3"/>
    <mergeCell ref="B5:B7"/>
  </mergeCells>
  <pageMargins left="0.7" right="0.7" top="0.75" bottom="0.75" header="0.3" footer="0.3"/>
  <pageSetup paperSize="9" orientation="portrait" horizont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tabColor rgb="FFFFFF00"/>
  </sheetPr>
  <dimension ref="A1:K40"/>
  <sheetViews>
    <sheetView workbookViewId="0">
      <selection activeCell="D8" sqref="D8"/>
    </sheetView>
  </sheetViews>
  <sheetFormatPr defaultRowHeight="16.5" x14ac:dyDescent="0.3"/>
  <cols>
    <col min="1" max="1" width="34.28515625" customWidth="1"/>
    <col min="3" max="3" width="9.140625" customWidth="1"/>
    <col min="5" max="5" width="9.140625" customWidth="1"/>
    <col min="6" max="6" width="9.7109375" customWidth="1"/>
    <col min="8" max="8" width="10.42578125" bestFit="1" customWidth="1"/>
  </cols>
  <sheetData>
    <row r="1" spans="1:8" x14ac:dyDescent="0.3">
      <c r="A1" s="590" t="s">
        <v>312</v>
      </c>
      <c r="B1" s="591"/>
      <c r="C1" s="591"/>
      <c r="D1" s="591"/>
      <c r="E1" s="591"/>
      <c r="F1" s="592"/>
    </row>
    <row r="2" spans="1:8" ht="17.25" thickBot="1" x14ac:dyDescent="0.35">
      <c r="A2" s="192"/>
      <c r="B2" s="193" t="s">
        <v>4</v>
      </c>
      <c r="C2" s="194" t="s">
        <v>270</v>
      </c>
      <c r="D2" s="195" t="s">
        <v>271</v>
      </c>
      <c r="E2" s="196" t="s">
        <v>272</v>
      </c>
      <c r="F2" s="196" t="s">
        <v>268</v>
      </c>
    </row>
    <row r="3" spans="1:8" ht="16.5" customHeight="1" x14ac:dyDescent="0.3">
      <c r="A3" s="155" t="s">
        <v>221</v>
      </c>
      <c r="B3" s="156" t="s">
        <v>36</v>
      </c>
      <c r="C3" s="176">
        <f>tab4a!D6</f>
        <v>40.112027820500465</v>
      </c>
      <c r="D3" s="167">
        <f>tab4a!E6</f>
        <v>39.641833014782463</v>
      </c>
      <c r="E3" s="168">
        <f>'tab3'!E6</f>
        <v>40.019964734291705</v>
      </c>
      <c r="F3" s="157">
        <f>E3-D3</f>
        <v>0.37813171950924129</v>
      </c>
      <c r="H3" s="144">
        <f t="shared" ref="H3:H21" si="0">F3/100*$F$27</f>
        <v>286.520037177728</v>
      </c>
    </row>
    <row r="4" spans="1:8" ht="16.5" customHeight="1" x14ac:dyDescent="0.3">
      <c r="A4" s="148" t="s">
        <v>223</v>
      </c>
      <c r="B4" s="126" t="s">
        <v>39</v>
      </c>
      <c r="C4" s="177">
        <f>tab4a!D8</f>
        <v>11.352723776860726</v>
      </c>
      <c r="D4" s="169">
        <f>tab4a!E8</f>
        <v>11.658187953233448</v>
      </c>
      <c r="E4" s="170">
        <f>'tab3'!E8</f>
        <v>11.6334007958163</v>
      </c>
      <c r="F4" s="149">
        <f t="shared" ref="F4:F20" si="1">E4-D4</f>
        <v>-2.4787157417147654E-2</v>
      </c>
      <c r="H4" s="144">
        <f t="shared" si="0"/>
        <v>-18.781860654030041</v>
      </c>
    </row>
    <row r="5" spans="1:8" ht="16.5" customHeight="1" x14ac:dyDescent="0.3">
      <c r="A5" s="148" t="s">
        <v>225</v>
      </c>
      <c r="B5" s="126" t="s">
        <v>41</v>
      </c>
      <c r="C5" s="177">
        <f>tab4a!D9</f>
        <v>7.3694916757104476</v>
      </c>
      <c r="D5" s="169">
        <f>tab4a!E9</f>
        <v>7.1486765809556347</v>
      </c>
      <c r="E5" s="170">
        <f>'tab3'!E9</f>
        <v>7.4104135414298407</v>
      </c>
      <c r="F5" s="149">
        <f t="shared" si="1"/>
        <v>0.26173696047420592</v>
      </c>
      <c r="H5" s="144">
        <f t="shared" si="0"/>
        <v>198.32476297726254</v>
      </c>
    </row>
    <row r="6" spans="1:8" ht="16.5" customHeight="1" x14ac:dyDescent="0.3">
      <c r="A6" s="148" t="s">
        <v>226</v>
      </c>
      <c r="B6" s="126" t="s">
        <v>43</v>
      </c>
      <c r="C6" s="177">
        <f>tab4a!D10</f>
        <v>0</v>
      </c>
      <c r="D6" s="171">
        <f>tab4a!E10</f>
        <v>0</v>
      </c>
      <c r="E6" s="170">
        <f>'tab3'!E10</f>
        <v>0</v>
      </c>
      <c r="F6" s="149">
        <f t="shared" si="1"/>
        <v>0</v>
      </c>
      <c r="H6" s="144">
        <f t="shared" si="0"/>
        <v>0</v>
      </c>
    </row>
    <row r="7" spans="1:8" ht="16.5" customHeight="1" x14ac:dyDescent="0.3">
      <c r="A7" s="148" t="s">
        <v>227</v>
      </c>
      <c r="B7" s="126" t="s">
        <v>45</v>
      </c>
      <c r="C7" s="177">
        <f>tab4a!D11</f>
        <v>15.12703531782576</v>
      </c>
      <c r="D7" s="169">
        <f>tab4a!E11</f>
        <v>15.124644684991331</v>
      </c>
      <c r="E7" s="170">
        <f>'tab3'!E11</f>
        <v>15.139475976901576</v>
      </c>
      <c r="F7" s="149">
        <f t="shared" si="1"/>
        <v>1.483129191024446E-2</v>
      </c>
      <c r="H7" s="144">
        <f t="shared" si="0"/>
        <v>11.238047723243502</v>
      </c>
    </row>
    <row r="8" spans="1:8" ht="16.5" customHeight="1" x14ac:dyDescent="0.3">
      <c r="A8" s="148" t="s">
        <v>228</v>
      </c>
      <c r="B8" s="126" t="s">
        <v>47</v>
      </c>
      <c r="C8" s="177">
        <f>tab4a!D12</f>
        <v>0.67725328810336516</v>
      </c>
      <c r="D8" s="169">
        <f>tab4a!E12</f>
        <v>0.59449093228425942</v>
      </c>
      <c r="E8" s="170">
        <f>'tab3'!E12</f>
        <v>0.48410434275959846</v>
      </c>
      <c r="F8" s="149">
        <f t="shared" si="1"/>
        <v>-0.11038658952466096</v>
      </c>
      <c r="H8" s="144">
        <f t="shared" si="0"/>
        <v>-83.642731097980516</v>
      </c>
    </row>
    <row r="9" spans="1:8" ht="16.5" customHeight="1" x14ac:dyDescent="0.3">
      <c r="A9" s="148" t="s">
        <v>264</v>
      </c>
      <c r="B9" s="126"/>
      <c r="C9" s="177">
        <f>tab4a!D13</f>
        <v>5.5855237620001645</v>
      </c>
      <c r="D9" s="169">
        <f>tab4a!E13</f>
        <v>5.1158328633177916</v>
      </c>
      <c r="E9" s="170">
        <f>'tab3'!E13</f>
        <v>5.3525700773843905</v>
      </c>
      <c r="F9" s="149">
        <f t="shared" si="1"/>
        <v>0.23673721406659887</v>
      </c>
      <c r="H9" s="144">
        <f t="shared" si="0"/>
        <v>179.38181822923201</v>
      </c>
    </row>
    <row r="10" spans="1:8" ht="16.5" customHeight="1" x14ac:dyDescent="0.3">
      <c r="A10" s="150" t="s">
        <v>224</v>
      </c>
      <c r="B10" s="126"/>
      <c r="C10" s="177">
        <f>tab4a!D14</f>
        <v>33.849250770396935</v>
      </c>
      <c r="D10" s="169">
        <f>tab4a!E14</f>
        <v>33.93150921918042</v>
      </c>
      <c r="E10" s="170">
        <f>'tab3'!E14</f>
        <v>34.183290314147719</v>
      </c>
      <c r="F10" s="149">
        <f t="shared" si="1"/>
        <v>0.25178109496729917</v>
      </c>
      <c r="H10" s="144">
        <f t="shared" si="0"/>
        <v>190.78095004647335</v>
      </c>
    </row>
    <row r="11" spans="1:8" ht="16.5" customHeight="1" x14ac:dyDescent="0.3">
      <c r="A11" s="152" t="s">
        <v>222</v>
      </c>
      <c r="B11" s="153" t="s">
        <v>196</v>
      </c>
      <c r="C11" s="178">
        <f>tab4a!D15</f>
        <v>40.792027002359333</v>
      </c>
      <c r="D11" s="172">
        <f>tab4a!E15</f>
        <v>40.13183274762811</v>
      </c>
      <c r="E11" s="173">
        <f>'tab3'!E15</f>
        <v>39.925550002905766</v>
      </c>
      <c r="F11" s="154">
        <f t="shared" si="1"/>
        <v>-0.20628274472234409</v>
      </c>
      <c r="H11" s="144">
        <f t="shared" si="0"/>
        <v>-156.30569094726616</v>
      </c>
    </row>
    <row r="12" spans="1:8" ht="16.5" customHeight="1" x14ac:dyDescent="0.3">
      <c r="A12" s="148" t="s">
        <v>230</v>
      </c>
      <c r="B12" s="126" t="s">
        <v>53</v>
      </c>
      <c r="C12" s="177">
        <f>tab4a!D17</f>
        <v>9.5121293001334095</v>
      </c>
      <c r="D12" s="169">
        <f>tab4a!E17</f>
        <v>9.9342667559592073</v>
      </c>
      <c r="E12" s="170">
        <f>'tab3'!E17</f>
        <v>9.8461574033410706</v>
      </c>
      <c r="F12" s="170">
        <f t="shared" si="1"/>
        <v>-8.8109352618136683E-2</v>
      </c>
      <c r="H12" s="144">
        <f t="shared" si="0"/>
        <v>-66.762701157730035</v>
      </c>
    </row>
    <row r="13" spans="1:8" ht="16.5" customHeight="1" x14ac:dyDescent="0.3">
      <c r="A13" s="148" t="s">
        <v>231</v>
      </c>
      <c r="B13" s="126" t="s">
        <v>55</v>
      </c>
      <c r="C13" s="177">
        <f>tab4a!D18</f>
        <v>5.8521726480490912</v>
      </c>
      <c r="D13" s="169">
        <f>tab4a!E18</f>
        <v>5.4600736661224936</v>
      </c>
      <c r="E13" s="170">
        <f>'tab3'!E18</f>
        <v>5.4899584072127467</v>
      </c>
      <c r="F13" s="170">
        <f t="shared" si="1"/>
        <v>2.9884741090253186E-2</v>
      </c>
      <c r="H13" s="144">
        <f t="shared" si="0"/>
        <v>22.644429669478853</v>
      </c>
    </row>
    <row r="14" spans="1:8" ht="16.5" customHeight="1" x14ac:dyDescent="0.3">
      <c r="A14" s="148" t="s">
        <v>232</v>
      </c>
      <c r="B14" s="126" t="s">
        <v>266</v>
      </c>
      <c r="C14" s="177">
        <f>tab4a!D19</f>
        <v>18.675166155100975</v>
      </c>
      <c r="D14" s="169">
        <f>tab4a!E19</f>
        <v>18.659984664060843</v>
      </c>
      <c r="E14" s="170">
        <f>'tab3'!E19</f>
        <v>18.252630548497589</v>
      </c>
      <c r="F14" s="170">
        <f t="shared" si="1"/>
        <v>-0.40735411556325474</v>
      </c>
      <c r="H14" s="144">
        <f t="shared" si="0"/>
        <v>-308.66259113930755</v>
      </c>
    </row>
    <row r="15" spans="1:8" ht="16.5" customHeight="1" x14ac:dyDescent="0.3">
      <c r="A15" s="151" t="s">
        <v>229</v>
      </c>
      <c r="B15" s="127"/>
      <c r="C15" s="177">
        <f>tab4a!D20</f>
        <v>0.2146068477068083</v>
      </c>
      <c r="D15" s="169">
        <f>tab4a!E20</f>
        <v>0.18024084226222356</v>
      </c>
      <c r="E15" s="170">
        <f>'tab3'!E20</f>
        <v>0.18024084226222356</v>
      </c>
      <c r="F15" s="170">
        <f t="shared" si="1"/>
        <v>0</v>
      </c>
      <c r="H15" s="144">
        <f t="shared" si="0"/>
        <v>0</v>
      </c>
    </row>
    <row r="16" spans="1:8" ht="16.5" customHeight="1" x14ac:dyDescent="0.3">
      <c r="A16" s="148" t="s">
        <v>233</v>
      </c>
      <c r="B16" s="126" t="s">
        <v>60</v>
      </c>
      <c r="C16" s="177">
        <f>tab4a!D21</f>
        <v>1.2063060708999132</v>
      </c>
      <c r="D16" s="169">
        <f>tab4a!E21</f>
        <v>1.0782433875733237</v>
      </c>
      <c r="E16" s="170">
        <f>'tab3'!E21</f>
        <v>1.0782433875733237</v>
      </c>
      <c r="F16" s="212">
        <f t="shared" si="1"/>
        <v>0</v>
      </c>
      <c r="H16" s="144">
        <f t="shared" si="0"/>
        <v>0</v>
      </c>
    </row>
    <row r="17" spans="1:11" ht="16.5" customHeight="1" x14ac:dyDescent="0.3">
      <c r="A17" s="148" t="s">
        <v>234</v>
      </c>
      <c r="B17" s="126" t="s">
        <v>62</v>
      </c>
      <c r="C17" s="177">
        <f>tab4a!D22</f>
        <v>0.49444453501760255</v>
      </c>
      <c r="D17" s="169">
        <f>tab4a!E22</f>
        <v>0.50641094850040314</v>
      </c>
      <c r="E17" s="170">
        <f>'tab3'!E22</f>
        <v>0.49538525328634425</v>
      </c>
      <c r="F17" s="170">
        <f t="shared" si="1"/>
        <v>-1.1025695214058884E-2</v>
      </c>
      <c r="H17" s="144">
        <f t="shared" si="0"/>
        <v>-8.3544501549419561</v>
      </c>
    </row>
    <row r="18" spans="1:11" ht="16.5" customHeight="1" x14ac:dyDescent="0.3">
      <c r="A18" s="148" t="s">
        <v>235</v>
      </c>
      <c r="B18" s="126" t="s">
        <v>64</v>
      </c>
      <c r="C18" s="177">
        <f>tab4a!D23</f>
        <v>2.8968183238030387</v>
      </c>
      <c r="D18" s="169">
        <f>tab4a!E23</f>
        <v>1.8761538368093258</v>
      </c>
      <c r="E18" s="170">
        <f>'tab3'!E23</f>
        <v>2.3242627738377859</v>
      </c>
      <c r="F18" s="212">
        <f t="shared" si="1"/>
        <v>0.44810893702846011</v>
      </c>
      <c r="H18" s="144">
        <f t="shared" si="0"/>
        <v>339.54355763568458</v>
      </c>
    </row>
    <row r="19" spans="1:11" ht="16.5" customHeight="1" x14ac:dyDescent="0.3">
      <c r="A19" s="148" t="s">
        <v>267</v>
      </c>
      <c r="B19" s="126" t="s">
        <v>66</v>
      </c>
      <c r="C19" s="177">
        <f>tab4a!D24</f>
        <v>0.29875520473040762</v>
      </c>
      <c r="D19" s="169">
        <f>tab4a!E24</f>
        <v>0.21104374547997864</v>
      </c>
      <c r="E19" s="170">
        <f>'tab3'!E24</f>
        <v>0.20446519901870949</v>
      </c>
      <c r="F19" s="170">
        <f t="shared" si="1"/>
        <v>-6.5785464612691524E-3</v>
      </c>
      <c r="H19" s="144">
        <f t="shared" si="0"/>
        <v>-4.9847322491341099</v>
      </c>
    </row>
    <row r="20" spans="1:11" ht="16.5" customHeight="1" x14ac:dyDescent="0.3">
      <c r="A20" s="148" t="s">
        <v>265</v>
      </c>
      <c r="B20" s="126"/>
      <c r="C20" s="177">
        <f>tab4a!D25</f>
        <v>1.856234764624896</v>
      </c>
      <c r="D20" s="169">
        <f>tab4a!E25</f>
        <v>2.4056557431225358</v>
      </c>
      <c r="E20" s="170">
        <f>'tab3'!E25</f>
        <v>2.2344470301381891</v>
      </c>
      <c r="F20" s="170">
        <f t="shared" si="1"/>
        <v>-0.1712087129843467</v>
      </c>
      <c r="H20" s="144">
        <f t="shared" si="0"/>
        <v>-129.7292035513226</v>
      </c>
    </row>
    <row r="21" spans="1:11" ht="16.5" customHeight="1" x14ac:dyDescent="0.3">
      <c r="A21" s="158" t="s">
        <v>269</v>
      </c>
      <c r="B21" s="159" t="s">
        <v>2</v>
      </c>
      <c r="C21" s="179">
        <f>C3-C11</f>
        <v>-0.67999918185886798</v>
      </c>
      <c r="D21" s="213">
        <f>D3-D11</f>
        <v>-0.48999973284564646</v>
      </c>
      <c r="E21" s="160">
        <f>E3-E11</f>
        <v>9.4414731385938921E-2</v>
      </c>
      <c r="F21" s="231">
        <f>F3-F11</f>
        <v>0.58441446423158538</v>
      </c>
      <c r="H21" s="144">
        <f t="shared" si="0"/>
        <v>442.82572812499421</v>
      </c>
      <c r="K21" s="214">
        <f>D21+3.65</f>
        <v>3.1600002671543534</v>
      </c>
    </row>
    <row r="22" spans="1:11" ht="16.5" customHeight="1" x14ac:dyDescent="0.3">
      <c r="A22" s="165" t="s">
        <v>273</v>
      </c>
      <c r="B22" s="161"/>
      <c r="C22" s="180">
        <f>C21*C27/100</f>
        <v>-496.30841330404758</v>
      </c>
      <c r="D22" s="174">
        <f t="shared" ref="D22:F22" si="2">D21*D27/100</f>
        <v>-371.28528083870589</v>
      </c>
      <c r="E22" s="166">
        <f t="shared" si="2"/>
        <v>71.540447286288284</v>
      </c>
      <c r="F22" s="166">
        <f t="shared" si="2"/>
        <v>442.82572812499421</v>
      </c>
      <c r="H22" s="144"/>
    </row>
    <row r="23" spans="1:11" ht="16.5" customHeight="1" x14ac:dyDescent="0.3">
      <c r="A23" s="162" t="s">
        <v>274</v>
      </c>
      <c r="B23" s="163"/>
      <c r="C23" s="181">
        <f>C21+C16</f>
        <v>0.52630688904104517</v>
      </c>
      <c r="D23" s="175">
        <f>D21+D16</f>
        <v>0.58824365472767726</v>
      </c>
      <c r="E23" s="164">
        <f t="shared" ref="E23:F23" si="3">E21+E16</f>
        <v>1.1726581189592626</v>
      </c>
      <c r="F23" s="230">
        <f t="shared" si="3"/>
        <v>0.58441446423158538</v>
      </c>
      <c r="H23" s="144"/>
    </row>
    <row r="24" spans="1:11" x14ac:dyDescent="0.3">
      <c r="A24" s="220" t="s">
        <v>273</v>
      </c>
      <c r="B24" s="221"/>
      <c r="C24" s="222">
        <f>C23/100*C27</f>
        <v>384.13360483301892</v>
      </c>
      <c r="D24" s="223">
        <f t="shared" ref="D24:F24" si="4">D23/100*D27</f>
        <v>445.72720331656177</v>
      </c>
      <c r="E24" s="224">
        <f t="shared" si="4"/>
        <v>888.55293144155587</v>
      </c>
      <c r="F24" s="224">
        <f t="shared" si="4"/>
        <v>442.82572812499421</v>
      </c>
      <c r="H24" s="143">
        <v>671.70728701933785</v>
      </c>
    </row>
    <row r="25" spans="1:11" ht="16.5" customHeight="1" x14ac:dyDescent="0.3">
      <c r="A25" s="593" t="s">
        <v>284</v>
      </c>
      <c r="B25" s="593"/>
      <c r="C25" s="593"/>
      <c r="D25" s="593"/>
      <c r="E25" s="593"/>
      <c r="F25" s="147" t="s">
        <v>0</v>
      </c>
      <c r="H25" s="143"/>
    </row>
    <row r="26" spans="1:11" x14ac:dyDescent="0.3">
      <c r="A26" s="141"/>
      <c r="D26" s="2"/>
      <c r="E26" s="2"/>
      <c r="F26" s="2"/>
    </row>
    <row r="27" spans="1:11" x14ac:dyDescent="0.3">
      <c r="A27" s="141" t="s">
        <v>254</v>
      </c>
      <c r="C27" s="4">
        <v>72986.619181999995</v>
      </c>
      <c r="D27" s="4">
        <v>75772.547605788903</v>
      </c>
      <c r="E27" s="4">
        <v>75772.547605788903</v>
      </c>
      <c r="F27" s="4">
        <v>75772.547605788903</v>
      </c>
    </row>
    <row r="29" spans="1:11" x14ac:dyDescent="0.3">
      <c r="A29" s="191"/>
      <c r="B29" s="191"/>
      <c r="C29" s="191"/>
      <c r="D29" s="191"/>
      <c r="E29" s="191"/>
    </row>
    <row r="30" spans="1:11" x14ac:dyDescent="0.3">
      <c r="A30" s="594" t="s">
        <v>275</v>
      </c>
      <c r="B30" s="595"/>
      <c r="D30" s="199"/>
      <c r="E30" s="184"/>
    </row>
    <row r="31" spans="1:11" x14ac:dyDescent="0.3">
      <c r="A31" s="182"/>
      <c r="B31" s="183">
        <v>2014</v>
      </c>
      <c r="D31" s="185"/>
      <c r="E31" s="186"/>
    </row>
    <row r="32" spans="1:11" x14ac:dyDescent="0.3">
      <c r="A32" s="200" t="s">
        <v>276</v>
      </c>
      <c r="B32" s="201">
        <f>C32/$E$27*100</f>
        <v>0.37813171950924124</v>
      </c>
      <c r="C32" s="211">
        <f>H3</f>
        <v>286.520037177728</v>
      </c>
      <c r="D32" s="185"/>
      <c r="E32" s="186"/>
    </row>
    <row r="33" spans="1:5" x14ac:dyDescent="0.3">
      <c r="A33" s="203" t="s">
        <v>283</v>
      </c>
      <c r="B33" s="204">
        <f t="shared" ref="B33:B39" si="5">C33/$E$27*100</f>
        <v>0.1440917633758676</v>
      </c>
      <c r="C33" s="202">
        <f>250-140.818</f>
        <v>109.18199999999999</v>
      </c>
      <c r="D33" s="187"/>
      <c r="E33" s="188"/>
    </row>
    <row r="34" spans="1:5" x14ac:dyDescent="0.3">
      <c r="A34" s="203" t="s">
        <v>277</v>
      </c>
      <c r="B34" s="204">
        <f t="shared" si="5"/>
        <v>1.0880213560841334</v>
      </c>
      <c r="C34" s="202">
        <v>824.42150000000004</v>
      </c>
      <c r="D34" s="185"/>
      <c r="E34" s="186"/>
    </row>
    <row r="35" spans="1:5" x14ac:dyDescent="0.3">
      <c r="A35" s="205" t="s">
        <v>278</v>
      </c>
      <c r="B35" s="206">
        <f t="shared" si="5"/>
        <v>-0.85398139995075983</v>
      </c>
      <c r="C35" s="202">
        <f>C32-C33-C34</f>
        <v>-647.08346282227205</v>
      </c>
      <c r="D35" s="185"/>
      <c r="E35" s="186"/>
    </row>
    <row r="36" spans="1:5" x14ac:dyDescent="0.3">
      <c r="A36" s="207" t="s">
        <v>279</v>
      </c>
      <c r="B36" s="201">
        <f t="shared" si="5"/>
        <v>0.20628274472234406</v>
      </c>
      <c r="C36" s="211">
        <f>-H11</f>
        <v>156.30569094726616</v>
      </c>
      <c r="D36" s="197"/>
      <c r="E36" s="189"/>
    </row>
    <row r="37" spans="1:5" x14ac:dyDescent="0.3">
      <c r="A37" s="203" t="s">
        <v>283</v>
      </c>
      <c r="B37" s="204">
        <f t="shared" si="5"/>
        <v>-0.1440917633758676</v>
      </c>
      <c r="C37" s="202">
        <f>-250+140.818</f>
        <v>-109.18199999999999</v>
      </c>
      <c r="D37" s="185"/>
      <c r="E37" s="186"/>
    </row>
    <row r="38" spans="1:5" x14ac:dyDescent="0.3">
      <c r="A38" s="203" t="s">
        <v>280</v>
      </c>
      <c r="B38" s="204">
        <f t="shared" si="5"/>
        <v>-5.3840285550704164E-2</v>
      </c>
      <c r="C38" s="202">
        <v>-40.796155999999996</v>
      </c>
      <c r="D38" s="198"/>
      <c r="E38" s="198"/>
    </row>
    <row r="39" spans="1:5" x14ac:dyDescent="0.3">
      <c r="A39" s="208" t="s">
        <v>281</v>
      </c>
      <c r="B39" s="209">
        <f t="shared" si="5"/>
        <v>0.40421479364891588</v>
      </c>
      <c r="C39" s="202">
        <f>C36-C37-C38</f>
        <v>306.28384694726617</v>
      </c>
      <c r="D39" s="190"/>
      <c r="E39" s="190"/>
    </row>
    <row r="40" spans="1:5" x14ac:dyDescent="0.3">
      <c r="A40" s="210" t="s">
        <v>282</v>
      </c>
    </row>
  </sheetData>
  <mergeCells count="3">
    <mergeCell ref="A1:F1"/>
    <mergeCell ref="A25:E25"/>
    <mergeCell ref="A30:B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tabColor rgb="FFFFFF00"/>
  </sheetPr>
  <dimension ref="A1:B12"/>
  <sheetViews>
    <sheetView workbookViewId="0">
      <selection activeCell="A19" sqref="A19"/>
    </sheetView>
  </sheetViews>
  <sheetFormatPr defaultRowHeight="16.5" x14ac:dyDescent="0.3"/>
  <cols>
    <col min="1" max="1" width="60.28515625" customWidth="1"/>
    <col min="2" max="2" width="9.7109375" bestFit="1" customWidth="1"/>
  </cols>
  <sheetData>
    <row r="1" spans="1:2" ht="17.25" thickBot="1" x14ac:dyDescent="0.35"/>
    <row r="2" spans="1:2" x14ac:dyDescent="0.3">
      <c r="A2" s="596" t="s">
        <v>317</v>
      </c>
      <c r="B2" s="597"/>
    </row>
    <row r="3" spans="1:2" ht="17.25" thickBot="1" x14ac:dyDescent="0.35">
      <c r="A3" s="226"/>
      <c r="B3" s="227" t="s">
        <v>313</v>
      </c>
    </row>
    <row r="4" spans="1:2" x14ac:dyDescent="0.3">
      <c r="A4" s="215" t="s">
        <v>276</v>
      </c>
      <c r="B4" s="218">
        <v>1.5</v>
      </c>
    </row>
    <row r="5" spans="1:2" x14ac:dyDescent="0.3">
      <c r="A5" s="216" t="s">
        <v>283</v>
      </c>
      <c r="B5" s="219">
        <v>0.1</v>
      </c>
    </row>
    <row r="6" spans="1:2" x14ac:dyDescent="0.3">
      <c r="A6" s="216" t="s">
        <v>277</v>
      </c>
      <c r="B6" s="219">
        <v>1.1000000000000001</v>
      </c>
    </row>
    <row r="7" spans="1:2" ht="17.25" thickBot="1" x14ac:dyDescent="0.35">
      <c r="A7" s="228" t="s">
        <v>278</v>
      </c>
      <c r="B7" s="217">
        <v>0.3</v>
      </c>
    </row>
    <row r="8" spans="1:2" x14ac:dyDescent="0.3">
      <c r="A8" s="215" t="s">
        <v>279</v>
      </c>
      <c r="B8" s="218">
        <v>0.3</v>
      </c>
    </row>
    <row r="9" spans="1:2" x14ac:dyDescent="0.3">
      <c r="A9" s="216" t="s">
        <v>314</v>
      </c>
      <c r="B9" s="219">
        <v>-0.1</v>
      </c>
    </row>
    <row r="10" spans="1:2" x14ac:dyDescent="0.3">
      <c r="A10" s="216" t="s">
        <v>315</v>
      </c>
      <c r="B10" s="219">
        <v>-0.1</v>
      </c>
    </row>
    <row r="11" spans="1:2" ht="17.25" thickBot="1" x14ac:dyDescent="0.35">
      <c r="A11" s="228" t="s">
        <v>316</v>
      </c>
      <c r="B11" s="217">
        <v>0.5</v>
      </c>
    </row>
    <row r="12" spans="1:2" x14ac:dyDescent="0.3">
      <c r="A12" s="229" t="s">
        <v>282</v>
      </c>
      <c r="B12" s="225" t="s">
        <v>0</v>
      </c>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B3:M20"/>
  <sheetViews>
    <sheetView showGridLines="0" tabSelected="1" zoomScale="90" zoomScaleNormal="90" workbookViewId="0">
      <selection activeCell="A2" sqref="A2"/>
    </sheetView>
  </sheetViews>
  <sheetFormatPr defaultRowHeight="16.5" x14ac:dyDescent="0.3"/>
  <sheetData>
    <row r="3" spans="2:13" ht="19.5" thickBot="1" x14ac:dyDescent="0.35">
      <c r="B3" s="423" t="s">
        <v>528</v>
      </c>
      <c r="C3" s="423"/>
      <c r="D3" s="424"/>
      <c r="E3" s="424"/>
      <c r="F3" s="424"/>
      <c r="G3" s="424"/>
      <c r="H3" s="424"/>
      <c r="I3" s="424"/>
      <c r="J3" s="424"/>
      <c r="K3" s="424"/>
      <c r="L3" s="424"/>
      <c r="M3" s="424"/>
    </row>
    <row r="4" spans="2:13" ht="16.5" customHeight="1" thickBot="1" x14ac:dyDescent="0.35">
      <c r="B4" s="425">
        <v>1</v>
      </c>
      <c r="C4" s="422" t="s">
        <v>621</v>
      </c>
    </row>
    <row r="5" spans="2:13" ht="16.5" customHeight="1" thickBot="1" x14ac:dyDescent="0.35">
      <c r="B5" s="426">
        <v>2</v>
      </c>
      <c r="C5" s="422" t="s">
        <v>241</v>
      </c>
    </row>
    <row r="6" spans="2:13" ht="16.5" customHeight="1" thickBot="1" x14ac:dyDescent="0.35">
      <c r="B6" s="426">
        <v>3</v>
      </c>
      <c r="C6" s="422" t="s">
        <v>114</v>
      </c>
    </row>
    <row r="7" spans="2:13" ht="16.5" customHeight="1" thickBot="1" x14ac:dyDescent="0.35">
      <c r="B7" s="425">
        <v>4</v>
      </c>
      <c r="C7" s="422" t="s">
        <v>121</v>
      </c>
    </row>
    <row r="8" spans="2:13" ht="16.5" customHeight="1" thickBot="1" x14ac:dyDescent="0.35">
      <c r="B8" s="426">
        <v>5</v>
      </c>
      <c r="C8" s="422" t="s">
        <v>128</v>
      </c>
    </row>
    <row r="9" spans="2:13" ht="16.5" customHeight="1" thickBot="1" x14ac:dyDescent="0.35">
      <c r="B9" s="426">
        <v>6</v>
      </c>
      <c r="C9" s="422" t="s">
        <v>524</v>
      </c>
    </row>
    <row r="10" spans="2:13" ht="16.5" customHeight="1" thickBot="1" x14ac:dyDescent="0.35">
      <c r="B10" s="425">
        <v>7</v>
      </c>
      <c r="C10" s="422" t="s">
        <v>525</v>
      </c>
    </row>
    <row r="11" spans="2:13" ht="16.5" customHeight="1" thickBot="1" x14ac:dyDescent="0.35">
      <c r="B11" s="426">
        <v>8</v>
      </c>
      <c r="C11" s="422" t="s">
        <v>526</v>
      </c>
    </row>
    <row r="12" spans="2:13" ht="16.5" customHeight="1" thickBot="1" x14ac:dyDescent="0.35">
      <c r="B12" s="426">
        <v>9</v>
      </c>
      <c r="C12" s="422" t="s">
        <v>515</v>
      </c>
    </row>
    <row r="13" spans="2:13" ht="16.5" customHeight="1" thickBot="1" x14ac:dyDescent="0.35">
      <c r="B13" s="425">
        <v>10</v>
      </c>
      <c r="C13" s="422" t="s">
        <v>516</v>
      </c>
    </row>
    <row r="14" spans="2:13" ht="16.5" customHeight="1" thickBot="1" x14ac:dyDescent="0.35">
      <c r="B14" s="426">
        <v>11</v>
      </c>
      <c r="C14" s="422" t="s">
        <v>527</v>
      </c>
    </row>
    <row r="15" spans="2:13" ht="16.5" customHeight="1" thickBot="1" x14ac:dyDescent="0.35">
      <c r="B15" s="426">
        <v>12</v>
      </c>
      <c r="C15" s="422" t="s">
        <v>320</v>
      </c>
    </row>
    <row r="16" spans="2:13" ht="16.5" customHeight="1" thickBot="1" x14ac:dyDescent="0.35">
      <c r="B16" s="425">
        <v>13</v>
      </c>
      <c r="C16" s="422" t="s">
        <v>321</v>
      </c>
    </row>
    <row r="17" spans="2:3" ht="16.5" customHeight="1" thickBot="1" x14ac:dyDescent="0.35">
      <c r="B17" s="426">
        <v>14</v>
      </c>
      <c r="C17" s="422" t="s">
        <v>303</v>
      </c>
    </row>
    <row r="18" spans="2:3" ht="16.5" customHeight="1" thickBot="1" x14ac:dyDescent="0.35">
      <c r="B18" s="426">
        <v>15</v>
      </c>
      <c r="C18" s="422" t="s">
        <v>495</v>
      </c>
    </row>
    <row r="19" spans="2:3" ht="16.5" customHeight="1" thickBot="1" x14ac:dyDescent="0.35">
      <c r="B19" s="425">
        <v>16</v>
      </c>
      <c r="C19" s="422" t="s">
        <v>327</v>
      </c>
    </row>
    <row r="20" spans="2:3" ht="16.5" customHeight="1" thickBot="1" x14ac:dyDescent="0.35">
      <c r="B20" s="426">
        <v>17</v>
      </c>
      <c r="C20" s="422" t="s">
        <v>322</v>
      </c>
    </row>
  </sheetData>
  <hyperlinks>
    <hyperlink ref="C4" location="'Tab 0i'!A1" display="Tab 0i"/>
    <hyperlink ref="C5" location="'Tab 0ii'!A1" display="Tab 0ii"/>
    <hyperlink ref="C6" location="'Tab 1a'!A1" display="Tab 1a"/>
    <hyperlink ref="C7" location="'Tab 1b'!A1" display="Tab 1b"/>
    <hyperlink ref="C8" location="'Tab 1c'!A1" display="Tab 1c"/>
    <hyperlink ref="C9" location="'Tab 1d'!A1" display="Tab 1d"/>
    <hyperlink ref="C10" location="'tab2a'!A1" display="tab2a"/>
    <hyperlink ref="C11" location="'tab2b'!A1" display="tab2b"/>
    <hyperlink ref="C12" location="'Tab2c'!A1" display="Tab2c"/>
    <hyperlink ref="C13" location="'tab3'!A1" display="tab3"/>
    <hyperlink ref="C14" location="'tab4a'!A1" display="tab4a"/>
    <hyperlink ref="C15" location="'tab4b'!A1" display="tab4b"/>
    <hyperlink ref="C16" location="'tab4c i'!A1" display="tab4c i"/>
    <hyperlink ref="C17" location="'tab4c ii'!A1" display="tab4c ii"/>
    <hyperlink ref="C18" location="'tab5a'!A1" display="tab5a"/>
    <hyperlink ref="C19" location="'Tab 6a'!A1" display="Tab 6a"/>
    <hyperlink ref="C20" location="'Tab 6b'!A1" display="Tab 6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G16"/>
  <sheetViews>
    <sheetView showGridLines="0" zoomScaleNormal="100" workbookViewId="0">
      <selection activeCell="A2" sqref="A2"/>
    </sheetView>
  </sheetViews>
  <sheetFormatPr defaultColWidth="9.140625" defaultRowHeight="16.5" x14ac:dyDescent="0.3"/>
  <cols>
    <col min="1" max="1" width="9.140625" style="8"/>
    <col min="2" max="2" width="37.7109375" style="8" customWidth="1"/>
    <col min="3" max="5" width="6.7109375" style="8" customWidth="1"/>
    <col min="6" max="16384" width="9.140625" style="8"/>
  </cols>
  <sheetData>
    <row r="1" spans="1:7" x14ac:dyDescent="0.3">
      <c r="A1" s="343"/>
      <c r="B1" s="343"/>
    </row>
    <row r="3" spans="1:7" customFormat="1" ht="17.25" thickBot="1" x14ac:dyDescent="0.35">
      <c r="B3" s="317" t="s">
        <v>621</v>
      </c>
      <c r="C3" s="317"/>
      <c r="D3" s="317"/>
      <c r="E3" s="317"/>
    </row>
    <row r="4" spans="1:7" customFormat="1" ht="17.25" thickBot="1" x14ac:dyDescent="0.35">
      <c r="B4" s="357"/>
      <c r="C4" s="358">
        <v>2018</v>
      </c>
      <c r="D4" s="358">
        <v>2019</v>
      </c>
      <c r="E4" s="358">
        <v>2020</v>
      </c>
    </row>
    <row r="5" spans="1:7" x14ac:dyDescent="0.3">
      <c r="B5" s="556" t="s">
        <v>631</v>
      </c>
      <c r="C5" s="461">
        <v>-0.32209295810342725</v>
      </c>
      <c r="D5" s="461">
        <v>-0.35650197314762533</v>
      </c>
      <c r="E5" s="461">
        <v>-0.44166666666666665</v>
      </c>
      <c r="F5" s="489"/>
      <c r="G5"/>
    </row>
    <row r="6" spans="1:7" x14ac:dyDescent="0.3">
      <c r="B6" s="556" t="s">
        <v>632</v>
      </c>
      <c r="C6" s="461">
        <v>0.96523495827843631</v>
      </c>
      <c r="D6" s="461">
        <v>0.40431209276476832</v>
      </c>
      <c r="E6" s="461">
        <v>0.75188442555301893</v>
      </c>
      <c r="G6"/>
    </row>
    <row r="7" spans="1:7" x14ac:dyDescent="0.3">
      <c r="B7" s="556" t="s">
        <v>240</v>
      </c>
      <c r="C7" s="461">
        <v>1.1811922203400462</v>
      </c>
      <c r="D7" s="461">
        <v>1.1229714210601529</v>
      </c>
      <c r="E7" s="461">
        <v>1.1416666666666666</v>
      </c>
    </row>
    <row r="8" spans="1:7" x14ac:dyDescent="0.3">
      <c r="B8" s="556" t="s">
        <v>239</v>
      </c>
      <c r="C8" s="461">
        <v>0.45933619132683123</v>
      </c>
      <c r="D8" s="461">
        <v>-0.12983945423433729</v>
      </c>
      <c r="E8" s="461">
        <v>0.36688559057063141</v>
      </c>
    </row>
    <row r="9" spans="1:7" x14ac:dyDescent="0.3">
      <c r="B9" s="556" t="s">
        <v>493</v>
      </c>
      <c r="C9" s="352" t="s">
        <v>530</v>
      </c>
      <c r="D9" s="352" t="s">
        <v>530</v>
      </c>
      <c r="E9" s="352" t="s">
        <v>530</v>
      </c>
      <c r="G9" s="138"/>
    </row>
    <row r="10" spans="1:7" x14ac:dyDescent="0.3">
      <c r="B10" s="556" t="s">
        <v>237</v>
      </c>
      <c r="C10" s="352">
        <v>1.9</v>
      </c>
      <c r="D10" s="352">
        <v>1</v>
      </c>
      <c r="E10" s="352">
        <v>1.2</v>
      </c>
    </row>
    <row r="11" spans="1:7" x14ac:dyDescent="0.3">
      <c r="B11" s="556" t="s">
        <v>238</v>
      </c>
      <c r="C11" s="352">
        <v>2.6987000649628898</v>
      </c>
      <c r="D11" s="352">
        <v>2.0499112830652422</v>
      </c>
      <c r="E11" s="352">
        <v>1.9213073582606821</v>
      </c>
    </row>
    <row r="12" spans="1:7" x14ac:dyDescent="0.3">
      <c r="B12" s="556" t="s">
        <v>494</v>
      </c>
      <c r="C12" s="352" t="s">
        <v>530</v>
      </c>
      <c r="D12" s="352" t="s">
        <v>530</v>
      </c>
      <c r="E12" s="352" t="s">
        <v>530</v>
      </c>
      <c r="F12" s="235"/>
      <c r="G12" s="138"/>
    </row>
    <row r="13" spans="1:7" ht="17.25" thickBot="1" x14ac:dyDescent="0.35">
      <c r="B13" s="359" t="s">
        <v>523</v>
      </c>
      <c r="C13" s="462">
        <v>60.634644798716664</v>
      </c>
      <c r="D13" s="462">
        <v>56.366677406276061</v>
      </c>
      <c r="E13" s="462">
        <v>49.47116919194584</v>
      </c>
    </row>
    <row r="14" spans="1:7" x14ac:dyDescent="0.3">
      <c r="B14" s="598" t="s">
        <v>0</v>
      </c>
      <c r="C14" s="598"/>
      <c r="D14" s="598"/>
      <c r="E14" s="598"/>
      <c r="F14" s="356"/>
      <c r="G14" s="356"/>
    </row>
    <row r="15" spans="1:7" x14ac:dyDescent="0.3">
      <c r="B15" s="557" t="s">
        <v>622</v>
      </c>
    </row>
    <row r="16" spans="1:7" x14ac:dyDescent="0.3">
      <c r="B16" s="557" t="s">
        <v>623</v>
      </c>
    </row>
  </sheetData>
  <mergeCells count="1">
    <mergeCell ref="B14:E1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G19"/>
  <sheetViews>
    <sheetView showGridLines="0" workbookViewId="0">
      <selection activeCell="B2" sqref="B2"/>
    </sheetView>
  </sheetViews>
  <sheetFormatPr defaultRowHeight="16.5" x14ac:dyDescent="0.3"/>
  <cols>
    <col min="2" max="2" width="43.28515625" bestFit="1" customWidth="1"/>
    <col min="3" max="5" width="9.42578125" bestFit="1" customWidth="1"/>
  </cols>
  <sheetData>
    <row r="1" spans="1:7" x14ac:dyDescent="0.3">
      <c r="A1" s="343"/>
    </row>
    <row r="3" spans="1:7" ht="17.25" thickBot="1" x14ac:dyDescent="0.35">
      <c r="B3" s="317" t="s">
        <v>241</v>
      </c>
      <c r="C3" s="317"/>
      <c r="D3" s="317"/>
      <c r="E3" s="317"/>
    </row>
    <row r="4" spans="1:7" ht="17.25" thickBot="1" x14ac:dyDescent="0.35">
      <c r="B4" s="357"/>
      <c r="C4" s="360">
        <v>2018</v>
      </c>
      <c r="D4" s="360">
        <v>2019</v>
      </c>
      <c r="E4" s="360">
        <v>2020</v>
      </c>
    </row>
    <row r="5" spans="1:7" x14ac:dyDescent="0.3">
      <c r="B5" s="361" t="s">
        <v>242</v>
      </c>
      <c r="C5" s="453"/>
      <c r="D5" s="453"/>
      <c r="E5" s="453"/>
    </row>
    <row r="6" spans="1:7" x14ac:dyDescent="0.3">
      <c r="B6" s="361" t="s">
        <v>245</v>
      </c>
      <c r="C6" s="323">
        <v>60.634644798716664</v>
      </c>
      <c r="D6" s="323">
        <v>56.366677406276061</v>
      </c>
      <c r="E6" s="323">
        <v>49.47116919194584</v>
      </c>
    </row>
    <row r="7" spans="1:7" x14ac:dyDescent="0.3">
      <c r="B7" s="361" t="s">
        <v>243</v>
      </c>
      <c r="C7" s="362"/>
      <c r="D7" s="362"/>
      <c r="E7" s="362"/>
    </row>
    <row r="8" spans="1:7" x14ac:dyDescent="0.3">
      <c r="B8" s="361" t="s">
        <v>496</v>
      </c>
      <c r="C8" s="545">
        <v>-1.06018035183551</v>
      </c>
      <c r="D8" s="545">
        <v>-0.67999918185887098</v>
      </c>
      <c r="E8" s="545">
        <v>-0.49262613932862798</v>
      </c>
      <c r="F8" s="325"/>
      <c r="G8" s="325"/>
    </row>
    <row r="9" spans="1:7" x14ac:dyDescent="0.3">
      <c r="B9" s="361" t="s">
        <v>246</v>
      </c>
      <c r="C9" s="351">
        <v>49.399662582749201</v>
      </c>
      <c r="D9" s="351">
        <f>tab2b!D5</f>
        <v>47.92929189064612</v>
      </c>
      <c r="E9" s="351">
        <f>tab2b!E5</f>
        <v>46.811134827452079</v>
      </c>
    </row>
    <row r="10" spans="1:7" x14ac:dyDescent="0.3">
      <c r="B10" s="361" t="s">
        <v>244</v>
      </c>
      <c r="C10" s="362"/>
      <c r="D10" s="362"/>
      <c r="E10" s="362"/>
    </row>
    <row r="11" spans="1:7" x14ac:dyDescent="0.3">
      <c r="B11" s="361" t="s">
        <v>251</v>
      </c>
      <c r="C11" s="362"/>
      <c r="D11" s="362"/>
      <c r="E11" s="362"/>
    </row>
    <row r="12" spans="1:7" x14ac:dyDescent="0.3">
      <c r="B12" s="361" t="s">
        <v>247</v>
      </c>
      <c r="C12" s="323">
        <v>-0.32209295810342725</v>
      </c>
      <c r="D12" s="323">
        <v>-0.35650197314762533</v>
      </c>
      <c r="E12" s="323">
        <v>-0.44166666666666665</v>
      </c>
    </row>
    <row r="13" spans="1:7" x14ac:dyDescent="0.3">
      <c r="B13" s="361" t="s">
        <v>248</v>
      </c>
      <c r="C13" s="324">
        <v>0.2113666666666667</v>
      </c>
      <c r="D13" s="324">
        <v>0.17914904697272524</v>
      </c>
      <c r="E13" s="324">
        <v>0.15884006505257708</v>
      </c>
    </row>
    <row r="14" spans="1:7" x14ac:dyDescent="0.3">
      <c r="B14" s="361" t="s">
        <v>249</v>
      </c>
      <c r="C14" s="323">
        <v>0.96523495827843631</v>
      </c>
      <c r="D14" s="323">
        <v>0.40431209276476832</v>
      </c>
      <c r="E14" s="323">
        <v>0.75188442555301893</v>
      </c>
    </row>
    <row r="15" spans="1:7" x14ac:dyDescent="0.3">
      <c r="B15" s="361" t="s">
        <v>252</v>
      </c>
      <c r="C15" s="323">
        <v>6.0519183289229375</v>
      </c>
      <c r="D15" s="323">
        <v>3.5974928325452851</v>
      </c>
      <c r="E15" s="323">
        <v>3.7113219814396388</v>
      </c>
    </row>
    <row r="16" spans="1:7" x14ac:dyDescent="0.3">
      <c r="B16" s="361" t="s">
        <v>250</v>
      </c>
      <c r="C16" s="362"/>
      <c r="D16" s="362"/>
      <c r="E16" s="362"/>
    </row>
    <row r="17" spans="2:6" x14ac:dyDescent="0.3">
      <c r="B17" s="361" t="s">
        <v>503</v>
      </c>
      <c r="C17" s="324">
        <v>-0.7</v>
      </c>
      <c r="D17" s="324">
        <v>-0.67388471958862439</v>
      </c>
      <c r="E17" s="324">
        <v>-0.6700502215371662</v>
      </c>
    </row>
    <row r="18" spans="2:6" ht="17.25" thickBot="1" x14ac:dyDescent="0.35">
      <c r="B18" s="359" t="s">
        <v>253</v>
      </c>
      <c r="C18" s="363">
        <v>45.4</v>
      </c>
      <c r="D18" s="363">
        <v>46.6</v>
      </c>
      <c r="E18" s="363">
        <v>47.8</v>
      </c>
    </row>
    <row r="19" spans="2:6" x14ac:dyDescent="0.3">
      <c r="B19" s="599" t="s">
        <v>0</v>
      </c>
      <c r="C19" s="599"/>
      <c r="D19" s="599"/>
      <c r="E19" s="599"/>
      <c r="F19" s="356"/>
    </row>
  </sheetData>
  <mergeCells count="1">
    <mergeCell ref="B19:E1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J27"/>
  <sheetViews>
    <sheetView showGridLines="0" topLeftCell="A4" zoomScale="90" zoomScaleNormal="90" workbookViewId="0">
      <selection activeCell="B34" sqref="B34"/>
    </sheetView>
  </sheetViews>
  <sheetFormatPr defaultColWidth="9.140625" defaultRowHeight="16.5" x14ac:dyDescent="0.3"/>
  <cols>
    <col min="1" max="1" width="9.140625" style="8"/>
    <col min="2" max="2" width="61.5703125" style="8" bestFit="1" customWidth="1"/>
    <col min="3" max="3" width="9.140625" style="8"/>
    <col min="4" max="4" width="10.140625" style="8" customWidth="1"/>
    <col min="5" max="7" width="10.42578125" style="8" bestFit="1" customWidth="1"/>
    <col min="8" max="16384" width="9.140625" style="8"/>
  </cols>
  <sheetData>
    <row r="1" spans="1:9" x14ac:dyDescent="0.3">
      <c r="A1" s="343"/>
    </row>
    <row r="3" spans="1:9" ht="17.25" thickBot="1" x14ac:dyDescent="0.35">
      <c r="B3" s="317" t="s">
        <v>114</v>
      </c>
      <c r="C3" s="317"/>
      <c r="D3" s="317"/>
      <c r="E3" s="317"/>
      <c r="F3" s="317"/>
      <c r="G3" s="317"/>
    </row>
    <row r="4" spans="1:9" s="318" customFormat="1" x14ac:dyDescent="0.3">
      <c r="B4" s="364"/>
      <c r="C4" s="365" t="s">
        <v>4</v>
      </c>
      <c r="D4" s="365">
        <v>2018</v>
      </c>
      <c r="E4" s="365">
        <v>2018</v>
      </c>
      <c r="F4" s="365">
        <v>2019</v>
      </c>
      <c r="G4" s="365">
        <v>2020</v>
      </c>
    </row>
    <row r="5" spans="1:9" ht="13.9" customHeight="1" thickBot="1" x14ac:dyDescent="0.35">
      <c r="B5" s="366"/>
      <c r="C5" s="367"/>
      <c r="D5" s="389" t="s">
        <v>87</v>
      </c>
      <c r="E5" s="389" t="s">
        <v>104</v>
      </c>
      <c r="F5" s="367" t="s">
        <v>104</v>
      </c>
      <c r="G5" s="367" t="s">
        <v>104</v>
      </c>
    </row>
    <row r="6" spans="1:9" x14ac:dyDescent="0.3">
      <c r="B6" s="232" t="s">
        <v>106</v>
      </c>
      <c r="C6" s="369" t="s">
        <v>88</v>
      </c>
      <c r="D6" s="351">
        <v>87.313991999999999</v>
      </c>
      <c r="E6" s="351">
        <v>4.0337030433846337</v>
      </c>
      <c r="F6" s="351">
        <v>2.4392674584721163</v>
      </c>
      <c r="G6" s="351">
        <v>2.259557831390957</v>
      </c>
    </row>
    <row r="7" spans="1:9" x14ac:dyDescent="0.3">
      <c r="B7" s="232" t="s">
        <v>108</v>
      </c>
      <c r="C7" s="556"/>
      <c r="D7" s="351"/>
      <c r="E7" s="351"/>
      <c r="F7" s="351"/>
      <c r="G7" s="351"/>
    </row>
    <row r="8" spans="1:9" x14ac:dyDescent="0.3">
      <c r="B8" s="232" t="s">
        <v>109</v>
      </c>
      <c r="C8" s="369" t="s">
        <v>21</v>
      </c>
      <c r="D8" s="370" t="s">
        <v>21</v>
      </c>
      <c r="E8" s="370" t="s">
        <v>21</v>
      </c>
      <c r="F8" s="370" t="s">
        <v>21</v>
      </c>
      <c r="G8" s="370" t="s">
        <v>21</v>
      </c>
      <c r="H8" s="3"/>
    </row>
    <row r="9" spans="1:9" x14ac:dyDescent="0.3">
      <c r="B9" s="232" t="s">
        <v>105</v>
      </c>
      <c r="C9" s="369" t="s">
        <v>21</v>
      </c>
      <c r="D9" s="545">
        <v>83.965711140139305</v>
      </c>
      <c r="E9" s="558">
        <v>3.1607820769797845</v>
      </c>
      <c r="F9" s="558">
        <v>3.144828602874461</v>
      </c>
      <c r="G9" s="558">
        <v>2.7870769349604307</v>
      </c>
      <c r="I9" s="235"/>
    </row>
    <row r="10" spans="1:9" x14ac:dyDescent="0.3">
      <c r="B10" s="232" t="s">
        <v>110</v>
      </c>
      <c r="C10" s="369"/>
      <c r="D10" s="559"/>
      <c r="E10" s="559"/>
      <c r="F10" s="559"/>
      <c r="G10" s="559"/>
    </row>
    <row r="11" spans="1:9" x14ac:dyDescent="0.3">
      <c r="B11" s="232" t="s">
        <v>112</v>
      </c>
      <c r="C11" s="369" t="s">
        <v>21</v>
      </c>
      <c r="D11" s="559" t="s">
        <v>21</v>
      </c>
      <c r="E11" s="545">
        <v>0.50652233345264153</v>
      </c>
      <c r="F11" s="545">
        <v>0.33184765770606611</v>
      </c>
      <c r="G11" s="545">
        <v>0.1264014945257548</v>
      </c>
      <c r="I11" s="351"/>
    </row>
    <row r="12" spans="1:9" x14ac:dyDescent="0.3">
      <c r="B12" s="232" t="s">
        <v>111</v>
      </c>
      <c r="C12" s="369" t="s">
        <v>21</v>
      </c>
      <c r="D12" s="559" t="s">
        <v>21</v>
      </c>
      <c r="E12" s="545">
        <v>0.6618897690823069</v>
      </c>
      <c r="F12" s="545">
        <v>0.67873684764547615</v>
      </c>
      <c r="G12" s="545">
        <v>0.72010555714403635</v>
      </c>
    </row>
    <row r="13" spans="1:9" x14ac:dyDescent="0.3">
      <c r="B13" s="232" t="s">
        <v>113</v>
      </c>
      <c r="C13" s="369" t="s">
        <v>21</v>
      </c>
      <c r="D13" s="559" t="s">
        <v>21</v>
      </c>
      <c r="E13" s="545">
        <v>1.9693605381902568</v>
      </c>
      <c r="F13" s="545">
        <v>2.1131451500449261</v>
      </c>
      <c r="G13" s="545">
        <v>1.9255044025573431</v>
      </c>
    </row>
    <row r="14" spans="1:9" x14ac:dyDescent="0.3">
      <c r="B14" s="232" t="s">
        <v>107</v>
      </c>
      <c r="C14" s="369" t="s">
        <v>88</v>
      </c>
      <c r="D14" s="352">
        <v>89.720961000000017</v>
      </c>
      <c r="E14" s="351">
        <v>6.1572887018419999</v>
      </c>
      <c r="F14" s="351">
        <v>4.8666860526053402</v>
      </c>
      <c r="G14" s="351">
        <v>4.2038658559878428</v>
      </c>
    </row>
    <row r="15" spans="1:9" x14ac:dyDescent="0.3">
      <c r="B15" s="600" t="s">
        <v>89</v>
      </c>
      <c r="C15" s="601"/>
      <c r="D15" s="601"/>
      <c r="E15" s="601"/>
      <c r="F15" s="601"/>
      <c r="G15" s="601"/>
    </row>
    <row r="16" spans="1:9" x14ac:dyDescent="0.3">
      <c r="B16" s="232" t="s">
        <v>236</v>
      </c>
      <c r="C16" s="369" t="s">
        <v>90</v>
      </c>
      <c r="D16" s="351">
        <v>48.525472000000001</v>
      </c>
      <c r="E16" s="351">
        <v>3.8681648081170898</v>
      </c>
      <c r="F16" s="351">
        <v>1.6894542228597098</v>
      </c>
      <c r="G16" s="351">
        <v>2.1111794526583516</v>
      </c>
      <c r="I16" s="351"/>
    </row>
    <row r="17" spans="2:10" x14ac:dyDescent="0.3">
      <c r="B17" s="232" t="s">
        <v>91</v>
      </c>
      <c r="C17" s="369" t="s">
        <v>90</v>
      </c>
      <c r="D17" s="351">
        <v>15.323379000000001</v>
      </c>
      <c r="E17" s="351">
        <v>0.22994822681800001</v>
      </c>
      <c r="F17" s="351">
        <v>3.0969091498085133</v>
      </c>
      <c r="G17" s="351">
        <v>1.0995792832004359</v>
      </c>
    </row>
    <row r="18" spans="2:10" x14ac:dyDescent="0.3">
      <c r="B18" s="232" t="s">
        <v>92</v>
      </c>
      <c r="C18" s="369" t="s">
        <v>483</v>
      </c>
      <c r="D18" s="351">
        <v>18.472595000000002</v>
      </c>
      <c r="E18" s="351">
        <v>3.6719114179210002</v>
      </c>
      <c r="F18" s="351">
        <v>1.9061886091405134</v>
      </c>
      <c r="G18" s="351">
        <v>3.6269152691642326</v>
      </c>
    </row>
    <row r="19" spans="2:10" x14ac:dyDescent="0.3">
      <c r="B19" s="232" t="s">
        <v>93</v>
      </c>
      <c r="C19" s="369" t="s">
        <v>94</v>
      </c>
      <c r="D19" s="351" t="s">
        <v>21</v>
      </c>
      <c r="E19" s="545">
        <v>2.292632548515245</v>
      </c>
      <c r="F19" s="545">
        <v>2.5920554214510316</v>
      </c>
      <c r="G19" s="545">
        <v>1.2815855243278111</v>
      </c>
      <c r="J19" s="315"/>
    </row>
    <row r="20" spans="2:10" x14ac:dyDescent="0.3">
      <c r="B20" s="232" t="s">
        <v>95</v>
      </c>
      <c r="C20" s="369" t="s">
        <v>96</v>
      </c>
      <c r="D20" s="351">
        <v>84.097723000000002</v>
      </c>
      <c r="E20" s="351">
        <v>5.3733902557170001</v>
      </c>
      <c r="F20" s="351">
        <v>2.7857415455792012</v>
      </c>
      <c r="G20" s="351">
        <v>5.3154818982999563</v>
      </c>
    </row>
    <row r="21" spans="2:10" x14ac:dyDescent="0.3">
      <c r="B21" s="232" t="s">
        <v>97</v>
      </c>
      <c r="C21" s="369" t="s">
        <v>98</v>
      </c>
      <c r="D21" s="351">
        <v>81.071471000000003</v>
      </c>
      <c r="E21" s="351">
        <v>4.9613720158670001</v>
      </c>
      <c r="F21" s="351">
        <v>3.183530668957979</v>
      </c>
      <c r="G21" s="351">
        <v>4.1090703800110706</v>
      </c>
    </row>
    <row r="22" spans="2:10" x14ac:dyDescent="0.3">
      <c r="B22" s="600" t="s">
        <v>99</v>
      </c>
      <c r="C22" s="601"/>
      <c r="D22" s="601"/>
      <c r="E22" s="601"/>
      <c r="F22" s="601"/>
      <c r="G22" s="601"/>
    </row>
    <row r="23" spans="2:10" x14ac:dyDescent="0.3">
      <c r="B23" s="232" t="s">
        <v>100</v>
      </c>
      <c r="C23" s="369" t="s">
        <v>21</v>
      </c>
      <c r="D23" s="370" t="s">
        <v>21</v>
      </c>
      <c r="E23" s="545">
        <v>2.956805062896176</v>
      </c>
      <c r="F23" s="545">
        <v>1.8483857478441843</v>
      </c>
      <c r="G23" s="545">
        <v>2.0829157766506556</v>
      </c>
    </row>
    <row r="24" spans="2:10" x14ac:dyDescent="0.3">
      <c r="B24" s="232" t="s">
        <v>101</v>
      </c>
      <c r="C24" s="369" t="s">
        <v>94</v>
      </c>
      <c r="D24" s="370" t="s">
        <v>21</v>
      </c>
      <c r="E24" s="545">
        <v>0.55172039583234123</v>
      </c>
      <c r="F24" s="545">
        <v>0.98776158735756758</v>
      </c>
      <c r="G24" s="545">
        <v>-1.2815117310422988</v>
      </c>
    </row>
    <row r="25" spans="2:10" ht="17.25" thickBot="1" x14ac:dyDescent="0.35">
      <c r="B25" s="359" t="s">
        <v>102</v>
      </c>
      <c r="C25" s="371" t="s">
        <v>103</v>
      </c>
      <c r="D25" s="372" t="s">
        <v>21</v>
      </c>
      <c r="E25" s="560">
        <v>0.543714778007095</v>
      </c>
      <c r="F25" s="560">
        <v>-0.18866819532916823</v>
      </c>
      <c r="G25" s="560">
        <v>1.503452001419834</v>
      </c>
    </row>
    <row r="26" spans="2:10" x14ac:dyDescent="0.3">
      <c r="B26" s="599" t="s">
        <v>0</v>
      </c>
      <c r="C26" s="599"/>
      <c r="D26" s="599"/>
      <c r="E26" s="599"/>
      <c r="F26" s="599"/>
      <c r="G26" s="599"/>
    </row>
    <row r="27" spans="2:10" x14ac:dyDescent="0.3">
      <c r="E27" s="322"/>
      <c r="F27" s="322"/>
      <c r="G27" s="322"/>
    </row>
  </sheetData>
  <mergeCells count="3">
    <mergeCell ref="B26:G26"/>
    <mergeCell ref="B15:G15"/>
    <mergeCell ref="B22:G2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dimension ref="A1:I14"/>
  <sheetViews>
    <sheetView showGridLines="0" zoomScale="90" zoomScaleNormal="90" workbookViewId="0">
      <selection activeCell="C28" sqref="C28"/>
    </sheetView>
  </sheetViews>
  <sheetFormatPr defaultColWidth="9.140625" defaultRowHeight="16.5" x14ac:dyDescent="0.3"/>
  <cols>
    <col min="1" max="1" width="9.140625" style="353"/>
    <col min="2" max="2" width="25.85546875" style="353" bestFit="1" customWidth="1"/>
    <col min="3" max="3" width="9.140625" style="353"/>
    <col min="4" max="4" width="11.28515625" style="353" customWidth="1"/>
    <col min="5" max="5" width="11" style="353" customWidth="1"/>
    <col min="6" max="6" width="11.7109375" style="353" customWidth="1"/>
    <col min="7" max="7" width="12.42578125" style="353" customWidth="1"/>
    <col min="8" max="8" width="9.140625" style="353"/>
    <col min="9" max="9" width="6" style="353" bestFit="1" customWidth="1"/>
    <col min="10" max="16384" width="9.140625" style="353"/>
  </cols>
  <sheetData>
    <row r="1" spans="1:9" x14ac:dyDescent="0.3">
      <c r="A1" s="343"/>
    </row>
    <row r="3" spans="1:9" ht="17.25" thickBot="1" x14ac:dyDescent="0.35">
      <c r="B3" s="317" t="s">
        <v>121</v>
      </c>
      <c r="C3" s="317"/>
      <c r="D3" s="317"/>
      <c r="E3" s="317"/>
      <c r="F3" s="317"/>
      <c r="G3" s="317"/>
    </row>
    <row r="4" spans="1:9" s="354" customFormat="1" x14ac:dyDescent="0.3">
      <c r="B4" s="364"/>
      <c r="C4" s="364" t="s">
        <v>4</v>
      </c>
      <c r="D4" s="365">
        <v>2018</v>
      </c>
      <c r="E4" s="365">
        <v>2018</v>
      </c>
      <c r="F4" s="365">
        <v>2019</v>
      </c>
      <c r="G4" s="365">
        <v>2020</v>
      </c>
    </row>
    <row r="5" spans="1:9" ht="19.149999999999999" customHeight="1" thickBot="1" x14ac:dyDescent="0.35">
      <c r="B5" s="366"/>
      <c r="C5" s="367"/>
      <c r="D5" s="368" t="s">
        <v>87</v>
      </c>
      <c r="E5" s="368" t="s">
        <v>104</v>
      </c>
      <c r="F5" s="368" t="s">
        <v>104</v>
      </c>
      <c r="G5" s="368" t="s">
        <v>104</v>
      </c>
    </row>
    <row r="6" spans="1:9" x14ac:dyDescent="0.3">
      <c r="B6" s="232" t="s">
        <v>115</v>
      </c>
      <c r="C6" s="369" t="s">
        <v>21</v>
      </c>
      <c r="D6" s="351">
        <v>1.0275668188438802</v>
      </c>
      <c r="E6" s="351">
        <v>2.041247784452608</v>
      </c>
      <c r="F6" s="351">
        <v>2.3696172906715329</v>
      </c>
      <c r="G6" s="351">
        <v>1.9013460118835201</v>
      </c>
      <c r="H6" s="3"/>
    </row>
    <row r="7" spans="1:9" x14ac:dyDescent="0.3">
      <c r="B7" s="232" t="s">
        <v>116</v>
      </c>
      <c r="C7" s="369" t="s">
        <v>21</v>
      </c>
      <c r="D7" s="545">
        <v>1.0341694976197244</v>
      </c>
      <c r="E7" s="545">
        <v>2.3104528825930171</v>
      </c>
      <c r="F7" s="545">
        <v>2.2644467897829035</v>
      </c>
      <c r="G7" s="545">
        <v>2.0389039863646374</v>
      </c>
    </row>
    <row r="8" spans="1:9" x14ac:dyDescent="0.3">
      <c r="B8" s="232" t="s">
        <v>535</v>
      </c>
      <c r="C8" s="369" t="s">
        <v>21</v>
      </c>
      <c r="D8" s="351">
        <v>103.5</v>
      </c>
      <c r="E8" s="351">
        <v>2.5329732497543</v>
      </c>
      <c r="F8" s="351">
        <v>2.522256089204955</v>
      </c>
      <c r="G8" s="351">
        <v>2.088177507731892</v>
      </c>
    </row>
    <row r="9" spans="1:9" x14ac:dyDescent="0.3">
      <c r="B9" s="232" t="s">
        <v>117</v>
      </c>
      <c r="C9" s="369" t="s">
        <v>21</v>
      </c>
      <c r="D9" s="351">
        <v>1.0897364086602568</v>
      </c>
      <c r="E9" s="351">
        <v>4.2394344020993486</v>
      </c>
      <c r="F9" s="351">
        <v>5.4678680043694694</v>
      </c>
      <c r="G9" s="351">
        <v>5.7157481764000373</v>
      </c>
    </row>
    <row r="10" spans="1:9" x14ac:dyDescent="0.3">
      <c r="B10" s="232" t="s">
        <v>118</v>
      </c>
      <c r="C10" s="369" t="s">
        <v>21</v>
      </c>
      <c r="D10" s="351">
        <v>1.0312475859509722</v>
      </c>
      <c r="E10" s="351">
        <v>2.2843520902247008</v>
      </c>
      <c r="F10" s="351">
        <v>1.9899444750218098</v>
      </c>
      <c r="G10" s="351">
        <v>1.7104951618427622</v>
      </c>
      <c r="I10" s="355"/>
    </row>
    <row r="11" spans="1:9" x14ac:dyDescent="0.3">
      <c r="B11" s="232" t="s">
        <v>119</v>
      </c>
      <c r="C11" s="369" t="s">
        <v>21</v>
      </c>
      <c r="D11" s="351">
        <v>1.0251541412125986</v>
      </c>
      <c r="E11" s="351">
        <v>1.7866792741533857</v>
      </c>
      <c r="F11" s="351">
        <v>0.71258501054756174</v>
      </c>
      <c r="G11" s="351">
        <v>1.6929984818073729</v>
      </c>
    </row>
    <row r="12" spans="1:9" ht="17.25" thickBot="1" x14ac:dyDescent="0.35">
      <c r="B12" s="359" t="s">
        <v>120</v>
      </c>
      <c r="C12" s="371" t="s">
        <v>21</v>
      </c>
      <c r="D12" s="363">
        <v>1.0410054974825853</v>
      </c>
      <c r="E12" s="363">
        <v>2.3882819854934354</v>
      </c>
      <c r="F12" s="363">
        <v>0.78005016921975923</v>
      </c>
      <c r="G12" s="363">
        <v>1.6669839901260364</v>
      </c>
    </row>
    <row r="13" spans="1:9" x14ac:dyDescent="0.3">
      <c r="B13" s="599" t="s">
        <v>0</v>
      </c>
      <c r="C13" s="599"/>
      <c r="D13" s="599"/>
      <c r="E13" s="599"/>
      <c r="F13" s="599"/>
      <c r="G13" s="599"/>
    </row>
    <row r="14" spans="1:9" x14ac:dyDescent="0.3">
      <c r="B14" s="454" t="s">
        <v>624</v>
      </c>
    </row>
  </sheetData>
  <mergeCells count="1">
    <mergeCell ref="B13:G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22</vt:i4>
      </vt:variant>
      <vt:variant>
        <vt:lpstr>Pomenované rozsahy</vt:lpstr>
      </vt:variant>
      <vt:variant>
        <vt:i4>2</vt:i4>
      </vt:variant>
    </vt:vector>
  </HeadingPairs>
  <TitlesOfParts>
    <vt:vector size="24" baseType="lpstr">
      <vt:lpstr>2_pack_IFP</vt:lpstr>
      <vt:lpstr>Saldo 2014</vt:lpstr>
      <vt:lpstr>NPC</vt:lpstr>
      <vt:lpstr>opatrenia</vt:lpstr>
      <vt:lpstr>Obsah</vt:lpstr>
      <vt:lpstr>Tab 0i</vt:lpstr>
      <vt:lpstr>Tab 0ii</vt:lpstr>
      <vt:lpstr>Tab 1a</vt:lpstr>
      <vt:lpstr>Tab 1b</vt:lpstr>
      <vt:lpstr>Tab 1c</vt:lpstr>
      <vt:lpstr>Tab 1d</vt:lpstr>
      <vt:lpstr>tab2a</vt:lpstr>
      <vt:lpstr>tab2b</vt:lpstr>
      <vt:lpstr>Tab2c</vt:lpstr>
      <vt:lpstr>tab3</vt:lpstr>
      <vt:lpstr>tab4a</vt:lpstr>
      <vt:lpstr>tab4b</vt:lpstr>
      <vt:lpstr>tab4c i</vt:lpstr>
      <vt:lpstr>tab4c ii</vt:lpstr>
      <vt:lpstr>tab5a</vt:lpstr>
      <vt:lpstr>Tab 6a</vt:lpstr>
      <vt:lpstr>Tab 6b</vt:lpstr>
      <vt:lpstr>NPC!_Toc353468544</vt:lpstr>
      <vt:lpstr>'Saldo 2014'!Oblasť_tlače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Havlat Michal</dc:creator>
  <cp:lastModifiedBy>Jakub Peter</cp:lastModifiedBy>
  <cp:lastPrinted>2014-09-30T12:01:08Z</cp:lastPrinted>
  <dcterms:created xsi:type="dcterms:W3CDTF">2013-10-06T10:02:33Z</dcterms:created>
  <dcterms:modified xsi:type="dcterms:W3CDTF">2019-10-15T12:02:32Z</dcterms:modified>
</cp:coreProperties>
</file>